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ZPR-NAS\Finansovy otdel\Инвестпрограмма 28.03.2024\Инвестпрограмма\"/>
    </mc:Choice>
  </mc:AlternateContent>
  <bookViews>
    <workbookView xWindow="0" yWindow="0" windowWidth="28260" windowHeight="10290" tabRatio="500" activeTab="4"/>
  </bookViews>
  <sheets>
    <sheet name="прил.1" sheetId="1" r:id="rId1"/>
    <sheet name="прил.2" sheetId="2" r:id="rId2"/>
    <sheet name="прил.3" sheetId="3" r:id="rId3"/>
    <sheet name="прил.4" sheetId="4" r:id="rId4"/>
    <sheet name="прил.5" sheetId="5" r:id="rId5"/>
  </sheets>
  <definedNames>
    <definedName name="Excel_BuiltIn_Print_Area" localSheetId="4">прил.5!$A$1:$L$54</definedName>
    <definedName name="_xlnm.Print_Area" localSheetId="0">прил.1!$A$1:$CQ$34</definedName>
    <definedName name="_xlnm.Print_Area" localSheetId="1">прил.2!$A$1:$AB$31</definedName>
    <definedName name="_xlnm.Print_Area" localSheetId="2">прил.3!$A$1:$AF$39</definedName>
    <definedName name="_xlnm.Print_Area" localSheetId="3">прил.4!$A$1:$Y$37</definedName>
    <definedName name="_xlnm.Print_Area" localSheetId="4">прил.5!$A$1:$L$54</definedName>
  </definedName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D34" i="4" l="1"/>
  <c r="O34" i="4"/>
  <c r="Z28" i="2"/>
  <c r="X28" i="2"/>
  <c r="X25" i="2"/>
  <c r="W28" i="2"/>
  <c r="W25" i="2"/>
  <c r="V28" i="2"/>
  <c r="V26" i="2"/>
  <c r="V24" i="2"/>
  <c r="V23" i="2"/>
  <c r="V22" i="2"/>
  <c r="V21" i="2"/>
  <c r="V18" i="2"/>
  <c r="V16" i="2"/>
  <c r="U28" i="2"/>
  <c r="U24" i="2"/>
  <c r="U23" i="2"/>
  <c r="U22" i="2"/>
  <c r="U14" i="2"/>
  <c r="CM29" i="1"/>
  <c r="CM30" i="1"/>
  <c r="CM31" i="1"/>
  <c r="BZ28" i="1"/>
  <c r="BX29" i="1"/>
  <c r="BX30" i="1"/>
  <c r="BX31" i="1"/>
  <c r="AF30" i="1" l="1"/>
  <c r="AE15" i="1"/>
  <c r="AE16" i="1"/>
  <c r="AE17" i="1"/>
  <c r="AE18" i="1"/>
  <c r="AE20" i="1"/>
  <c r="AE21" i="1"/>
  <c r="AE22" i="1"/>
  <c r="AE23" i="1"/>
  <c r="AF23" i="1" s="1"/>
  <c r="AE24" i="1"/>
  <c r="AF24" i="1" s="1"/>
  <c r="AE25" i="1"/>
  <c r="AF25" i="1" s="1"/>
  <c r="AE26" i="1"/>
  <c r="AF26" i="1" s="1"/>
  <c r="AE28" i="1"/>
  <c r="AE29" i="1"/>
  <c r="AF29" i="1" s="1"/>
  <c r="AE30" i="1"/>
  <c r="AE31" i="1"/>
  <c r="AF31" i="1" s="1"/>
  <c r="AE32" i="1"/>
  <c r="AF32" i="1" s="1"/>
  <c r="AE33" i="1"/>
  <c r="AF33" i="1" s="1"/>
  <c r="AE14" i="1"/>
  <c r="AF18" i="1"/>
  <c r="L25" i="2" l="1"/>
  <c r="K43" i="5" l="1"/>
  <c r="K44" i="5"/>
  <c r="L21" i="5" l="1"/>
  <c r="L22" i="5"/>
  <c r="L23" i="5"/>
  <c r="L25" i="5"/>
  <c r="L26" i="5"/>
  <c r="L27" i="5"/>
  <c r="L32" i="5"/>
  <c r="L33" i="5"/>
  <c r="L36" i="5"/>
  <c r="L37" i="5"/>
  <c r="L38" i="5"/>
  <c r="L39" i="5"/>
  <c r="L43" i="5"/>
  <c r="L44" i="5"/>
  <c r="K21" i="5"/>
  <c r="K22" i="5"/>
  <c r="K23" i="5"/>
  <c r="K25" i="5"/>
  <c r="K26" i="5"/>
  <c r="K27" i="5"/>
  <c r="K29" i="5"/>
  <c r="K31" i="5"/>
  <c r="K32" i="5"/>
  <c r="K33" i="5"/>
  <c r="K36" i="5"/>
  <c r="K37" i="5"/>
  <c r="K38" i="5"/>
  <c r="K39" i="5"/>
  <c r="G18" i="5"/>
  <c r="G17" i="5" s="1"/>
  <c r="E18" i="5" l="1"/>
  <c r="E17" i="5" s="1"/>
  <c r="C18" i="5"/>
  <c r="C17" i="5" s="1"/>
  <c r="K17" i="5" l="1"/>
  <c r="K18" i="5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17" i="4"/>
  <c r="F34" i="4"/>
  <c r="G34" i="4"/>
  <c r="J34" i="4"/>
  <c r="K34" i="4"/>
  <c r="N34" i="4"/>
  <c r="P34" i="4"/>
  <c r="R34" i="4"/>
  <c r="S34" i="4"/>
  <c r="T34" i="4"/>
  <c r="U34" i="4"/>
  <c r="V34" i="4"/>
  <c r="X17" i="3"/>
  <c r="X18" i="3"/>
  <c r="X19" i="3"/>
  <c r="X20" i="3"/>
  <c r="X22" i="3"/>
  <c r="X23" i="3"/>
  <c r="X24" i="3"/>
  <c r="X25" i="3"/>
  <c r="X26" i="3"/>
  <c r="X27" i="3"/>
  <c r="X28" i="3"/>
  <c r="X30" i="3"/>
  <c r="X31" i="3"/>
  <c r="X33" i="3"/>
  <c r="X16" i="3"/>
  <c r="W34" i="4" l="1"/>
  <c r="Y31" i="2"/>
  <c r="X30" i="2"/>
  <c r="X26" i="2"/>
  <c r="X24" i="2"/>
  <c r="X23" i="2"/>
  <c r="X22" i="2"/>
  <c r="X21" i="2"/>
  <c r="X20" i="2"/>
  <c r="X18" i="2"/>
  <c r="X17" i="2"/>
  <c r="X16" i="2"/>
  <c r="X15" i="2"/>
  <c r="X14" i="2"/>
  <c r="W30" i="2"/>
  <c r="W26" i="2"/>
  <c r="W24" i="2"/>
  <c r="AA24" i="2" s="1"/>
  <c r="W23" i="2"/>
  <c r="W22" i="2"/>
  <c r="W21" i="2"/>
  <c r="W20" i="2"/>
  <c r="W18" i="2"/>
  <c r="W17" i="2"/>
  <c r="W16" i="2"/>
  <c r="W15" i="2"/>
  <c r="W14" i="2"/>
  <c r="V25" i="2"/>
  <c r="V20" i="2"/>
  <c r="V17" i="2"/>
  <c r="V15" i="2"/>
  <c r="V14" i="2"/>
  <c r="U30" i="2"/>
  <c r="U26" i="2"/>
  <c r="U25" i="2"/>
  <c r="U21" i="2"/>
  <c r="U20" i="2"/>
  <c r="U18" i="2"/>
  <c r="U17" i="2"/>
  <c r="U16" i="2"/>
  <c r="U15" i="2"/>
  <c r="T30" i="2"/>
  <c r="T23" i="2"/>
  <c r="T18" i="2"/>
  <c r="T24" i="2"/>
  <c r="T25" i="2"/>
  <c r="T26" i="2"/>
  <c r="S31" i="2"/>
  <c r="P31" i="2"/>
  <c r="I25" i="2"/>
  <c r="I23" i="2"/>
  <c r="I22" i="2"/>
  <c r="I21" i="2"/>
  <c r="I16" i="2"/>
  <c r="J31" i="2"/>
  <c r="I17" i="2"/>
  <c r="I18" i="2"/>
  <c r="I20" i="2"/>
  <c r="I24" i="2"/>
  <c r="I26" i="2"/>
  <c r="I28" i="2"/>
  <c r="I30" i="2"/>
  <c r="I14" i="2"/>
  <c r="H18" i="2"/>
  <c r="H30" i="2"/>
  <c r="G30" i="2"/>
  <c r="G28" i="2"/>
  <c r="G26" i="2"/>
  <c r="G25" i="2"/>
  <c r="G24" i="2"/>
  <c r="G23" i="2"/>
  <c r="G22" i="2"/>
  <c r="G21" i="2"/>
  <c r="G20" i="2"/>
  <c r="G18" i="2"/>
  <c r="G17" i="2"/>
  <c r="G16" i="2"/>
  <c r="G15" i="2"/>
  <c r="G14" i="2"/>
  <c r="BU34" i="1"/>
  <c r="BV34" i="1"/>
  <c r="BW34" i="1"/>
  <c r="BY34" i="1"/>
  <c r="BM34" i="1"/>
  <c r="AA17" i="2" l="1"/>
  <c r="AA15" i="2"/>
  <c r="AA16" i="2"/>
  <c r="AB30" i="2"/>
  <c r="AA21" i="2"/>
  <c r="AA26" i="2"/>
  <c r="AA30" i="2"/>
  <c r="AA18" i="2"/>
  <c r="AA20" i="2"/>
  <c r="AA14" i="2"/>
  <c r="AB25" i="2"/>
  <c r="AB18" i="2"/>
  <c r="I15" i="2"/>
  <c r="I31" i="2" s="1"/>
  <c r="Y34" i="1" l="1"/>
  <c r="Z34" i="1"/>
  <c r="AA34" i="1"/>
  <c r="AC34" i="1"/>
  <c r="AD34" i="1"/>
  <c r="Q34" i="1"/>
  <c r="K34" i="1"/>
  <c r="N34" i="1"/>
  <c r="AF28" i="1"/>
  <c r="AF22" i="1"/>
  <c r="AF21" i="1"/>
  <c r="AF20" i="1"/>
  <c r="AF17" i="1"/>
  <c r="AF16" i="1"/>
  <c r="AF15" i="1"/>
  <c r="AF14" i="1"/>
  <c r="T21" i="2" l="1"/>
  <c r="T20" i="2"/>
  <c r="T22" i="2"/>
  <c r="T28" i="2"/>
  <c r="AB28" i="2" s="1"/>
  <c r="T16" i="2"/>
  <c r="T15" i="2"/>
  <c r="T17" i="2"/>
  <c r="T14" i="2"/>
  <c r="AB34" i="1"/>
  <c r="AF34" i="1"/>
  <c r="C33" i="4"/>
  <c r="C21" i="4"/>
  <c r="Z33" i="3"/>
  <c r="Z30" i="3"/>
  <c r="AE34" i="1" l="1"/>
  <c r="C18" i="2"/>
  <c r="H34" i="1"/>
  <c r="BN34" i="1"/>
  <c r="BO34" i="1"/>
  <c r="BQ34" i="1"/>
  <c r="BR34" i="1"/>
  <c r="M34" i="1"/>
  <c r="X23" i="1"/>
  <c r="X24" i="1"/>
  <c r="X25" i="1"/>
  <c r="X26" i="1"/>
  <c r="X29" i="1"/>
  <c r="X30" i="1"/>
  <c r="X31" i="1"/>
  <c r="X33" i="1"/>
  <c r="X20" i="1"/>
  <c r="X16" i="1"/>
  <c r="X17" i="1"/>
  <c r="X15" i="1"/>
  <c r="X14" i="1"/>
  <c r="P14" i="1"/>
  <c r="W23" i="1" l="1"/>
  <c r="W25" i="1"/>
  <c r="W26" i="1"/>
  <c r="W16" i="1"/>
  <c r="W30" i="1"/>
  <c r="W15" i="1"/>
  <c r="W17" i="1"/>
  <c r="W24" i="1"/>
  <c r="W20" i="1"/>
  <c r="W33" i="1"/>
  <c r="W29" i="1"/>
  <c r="W31" i="1"/>
  <c r="J29" i="5"/>
  <c r="BS34" i="1"/>
  <c r="BT34" i="1"/>
  <c r="L30" i="2"/>
  <c r="E33" i="4" s="1"/>
  <c r="M30" i="2"/>
  <c r="BP25" i="1"/>
  <c r="BP34" i="1" s="1"/>
  <c r="Z26" i="2"/>
  <c r="AB26" i="2" s="1"/>
  <c r="Z24" i="2"/>
  <c r="AB24" i="2" s="1"/>
  <c r="Z23" i="2"/>
  <c r="AB23" i="2" s="1"/>
  <c r="Z22" i="2"/>
  <c r="AB22" i="2" s="1"/>
  <c r="Z21" i="2"/>
  <c r="AB21" i="2" s="1"/>
  <c r="Z20" i="2"/>
  <c r="AB20" i="2" s="1"/>
  <c r="Z17" i="2"/>
  <c r="AB17" i="2" s="1"/>
  <c r="Z16" i="2"/>
  <c r="Z15" i="2"/>
  <c r="AB15" i="2" s="1"/>
  <c r="Z14" i="2"/>
  <c r="AB14" i="2" s="1"/>
  <c r="J18" i="5" l="1"/>
  <c r="A17" i="2"/>
  <c r="A19" i="2"/>
  <c r="A7" i="5"/>
  <c r="P40" i="4"/>
  <c r="X33" i="4"/>
  <c r="Q33" i="4"/>
  <c r="M33" i="4"/>
  <c r="I33" i="4"/>
  <c r="X31" i="4"/>
  <c r="C31" i="4"/>
  <c r="B31" i="4"/>
  <c r="A31" i="4"/>
  <c r="X28" i="4"/>
  <c r="X27" i="4"/>
  <c r="X26" i="4"/>
  <c r="X25" i="4"/>
  <c r="X24" i="4"/>
  <c r="X23" i="4"/>
  <c r="A22" i="4"/>
  <c r="X21" i="4"/>
  <c r="Q21" i="4"/>
  <c r="M21" i="4"/>
  <c r="I21" i="4"/>
  <c r="E21" i="4"/>
  <c r="X20" i="4"/>
  <c r="C20" i="4"/>
  <c r="A20" i="4"/>
  <c r="X19" i="4"/>
  <c r="C19" i="4"/>
  <c r="A19" i="4"/>
  <c r="X18" i="4"/>
  <c r="C18" i="4"/>
  <c r="A18" i="4"/>
  <c r="X17" i="4"/>
  <c r="C17" i="4"/>
  <c r="A17" i="4"/>
  <c r="B16" i="4"/>
  <c r="A16" i="4"/>
  <c r="A7" i="4"/>
  <c r="A31" i="3"/>
  <c r="AA30" i="3"/>
  <c r="C30" i="3"/>
  <c r="B30" i="3"/>
  <c r="A30" i="3"/>
  <c r="B29" i="3"/>
  <c r="A29" i="3"/>
  <c r="Z28" i="3"/>
  <c r="C28" i="3"/>
  <c r="B28" i="3"/>
  <c r="A28" i="3"/>
  <c r="Z27" i="3"/>
  <c r="C27" i="3"/>
  <c r="B27" i="3"/>
  <c r="A27" i="3"/>
  <c r="Z26" i="3"/>
  <c r="F26" i="3" s="1"/>
  <c r="C26" i="3"/>
  <c r="B26" i="3"/>
  <c r="A26" i="3"/>
  <c r="Z25" i="3"/>
  <c r="F25" i="3" s="1"/>
  <c r="C25" i="3"/>
  <c r="B25" i="3"/>
  <c r="A25" i="3"/>
  <c r="Z24" i="3"/>
  <c r="C24" i="3"/>
  <c r="B24" i="3"/>
  <c r="A24" i="3"/>
  <c r="Z23" i="3"/>
  <c r="C23" i="3"/>
  <c r="B23" i="3"/>
  <c r="A23" i="3"/>
  <c r="Z22" i="3"/>
  <c r="F22" i="3" s="1"/>
  <c r="C22" i="3"/>
  <c r="B22" i="3"/>
  <c r="A22" i="3"/>
  <c r="A21" i="3"/>
  <c r="Z20" i="3"/>
  <c r="Z19" i="3"/>
  <c r="F19" i="3" s="1"/>
  <c r="C19" i="3"/>
  <c r="A19" i="3"/>
  <c r="Z18" i="3"/>
  <c r="C18" i="3"/>
  <c r="A18" i="3"/>
  <c r="Z17" i="3"/>
  <c r="C17" i="3"/>
  <c r="A17" i="3"/>
  <c r="Z16" i="3"/>
  <c r="C16" i="3"/>
  <c r="A16" i="3"/>
  <c r="A15" i="3"/>
  <c r="A7" i="3"/>
  <c r="B29" i="2"/>
  <c r="B32" i="4" s="1"/>
  <c r="A29" i="2"/>
  <c r="A32" i="4" s="1"/>
  <c r="M28" i="2"/>
  <c r="L28" i="2" s="1"/>
  <c r="E31" i="4" s="1"/>
  <c r="H28" i="2"/>
  <c r="F28" i="2"/>
  <c r="D28" i="2"/>
  <c r="C28" i="2"/>
  <c r="B28" i="2"/>
  <c r="A28" i="2"/>
  <c r="B27" i="2"/>
  <c r="B30" i="4" s="1"/>
  <c r="A27" i="2"/>
  <c r="A30" i="4" s="1"/>
  <c r="Q29" i="4"/>
  <c r="Y29" i="4" s="1"/>
  <c r="L29" i="4"/>
  <c r="L34" i="4" s="1"/>
  <c r="L40" i="4" s="1"/>
  <c r="H29" i="4"/>
  <c r="M26" i="2"/>
  <c r="L26" i="2" s="1"/>
  <c r="E29" i="4" s="1"/>
  <c r="H26" i="2"/>
  <c r="F26" i="2"/>
  <c r="D26" i="2"/>
  <c r="C26" i="2"/>
  <c r="C29" i="4" s="1"/>
  <c r="B26" i="2"/>
  <c r="B29" i="4" s="1"/>
  <c r="A26" i="2"/>
  <c r="A29" i="4" s="1"/>
  <c r="M28" i="4"/>
  <c r="I28" i="4"/>
  <c r="E28" i="4"/>
  <c r="F25" i="2"/>
  <c r="D25" i="2"/>
  <c r="C25" i="2"/>
  <c r="C28" i="4" s="1"/>
  <c r="B25" i="2"/>
  <c r="B28" i="4" s="1"/>
  <c r="A25" i="2"/>
  <c r="A28" i="4" s="1"/>
  <c r="Q27" i="4"/>
  <c r="I27" i="4"/>
  <c r="L24" i="2"/>
  <c r="E27" i="4" s="1"/>
  <c r="F24" i="2"/>
  <c r="D24" i="2"/>
  <c r="C24" i="2"/>
  <c r="C27" i="4" s="1"/>
  <c r="B24" i="2"/>
  <c r="B27" i="4" s="1"/>
  <c r="A24" i="2"/>
  <c r="A27" i="4" s="1"/>
  <c r="Q26" i="4"/>
  <c r="M23" i="2"/>
  <c r="L23" i="2" s="1"/>
  <c r="E26" i="4" s="1"/>
  <c r="F23" i="2"/>
  <c r="D23" i="2"/>
  <c r="C23" i="2"/>
  <c r="C26" i="4" s="1"/>
  <c r="B23" i="2"/>
  <c r="B26" i="4" s="1"/>
  <c r="A23" i="2"/>
  <c r="A26" i="4" s="1"/>
  <c r="Q25" i="4"/>
  <c r="M22" i="2"/>
  <c r="L22" i="2" s="1"/>
  <c r="E25" i="4" s="1"/>
  <c r="F22" i="2"/>
  <c r="D22" i="2"/>
  <c r="C22" i="2"/>
  <c r="C25" i="4" s="1"/>
  <c r="B22" i="2"/>
  <c r="B25" i="4" s="1"/>
  <c r="A22" i="2"/>
  <c r="A25" i="4" s="1"/>
  <c r="Q24" i="4"/>
  <c r="M24" i="4"/>
  <c r="M21" i="2"/>
  <c r="L21" i="2" s="1"/>
  <c r="E24" i="4" s="1"/>
  <c r="D21" i="2"/>
  <c r="C21" i="2"/>
  <c r="C24" i="4" s="1"/>
  <c r="B21" i="2"/>
  <c r="B24" i="4" s="1"/>
  <c r="A21" i="2"/>
  <c r="A24" i="4" s="1"/>
  <c r="Q23" i="4"/>
  <c r="M23" i="4"/>
  <c r="M20" i="2"/>
  <c r="L20" i="2" s="1"/>
  <c r="E23" i="4" s="1"/>
  <c r="D20" i="2"/>
  <c r="C20" i="2"/>
  <c r="C23" i="4" s="1"/>
  <c r="B20" i="2"/>
  <c r="B23" i="4" s="1"/>
  <c r="A20" i="2"/>
  <c r="A23" i="4" s="1"/>
  <c r="Q20" i="4"/>
  <c r="M20" i="4"/>
  <c r="M17" i="2"/>
  <c r="L17" i="2" s="1"/>
  <c r="E20" i="4" s="1"/>
  <c r="H17" i="2"/>
  <c r="F17" i="2"/>
  <c r="D17" i="2"/>
  <c r="C17" i="2"/>
  <c r="Q19" i="4"/>
  <c r="M16" i="2"/>
  <c r="L16" i="2" s="1"/>
  <c r="E19" i="4" s="1"/>
  <c r="H16" i="2"/>
  <c r="F16" i="2"/>
  <c r="D16" i="2"/>
  <c r="C16" i="2"/>
  <c r="A16" i="2"/>
  <c r="Q18" i="4"/>
  <c r="M15" i="2"/>
  <c r="L15" i="2" s="1"/>
  <c r="E18" i="4" s="1"/>
  <c r="H15" i="2"/>
  <c r="F15" i="2"/>
  <c r="D15" i="2"/>
  <c r="C15" i="2"/>
  <c r="A15" i="2"/>
  <c r="M14" i="2"/>
  <c r="H14" i="2"/>
  <c r="F14" i="2"/>
  <c r="D14" i="2"/>
  <c r="C14" i="2"/>
  <c r="A14" i="2"/>
  <c r="A13" i="2"/>
  <c r="E5" i="2"/>
  <c r="V34" i="1"/>
  <c r="U34" i="1"/>
  <c r="D31" i="5" s="1"/>
  <c r="L31" i="5" s="1"/>
  <c r="S34" i="1"/>
  <c r="R34" i="1"/>
  <c r="T28" i="1"/>
  <c r="P28" i="1"/>
  <c r="P26" i="1"/>
  <c r="P25" i="1"/>
  <c r="H25" i="2"/>
  <c r="H24" i="2"/>
  <c r="P23" i="1"/>
  <c r="H23" i="2"/>
  <c r="M25" i="4"/>
  <c r="T22" i="1"/>
  <c r="P22" i="1"/>
  <c r="H22" i="2"/>
  <c r="T21" i="1"/>
  <c r="H21" i="2"/>
  <c r="T20" i="1"/>
  <c r="P20" i="1"/>
  <c r="H20" i="2"/>
  <c r="T17" i="1"/>
  <c r="P17" i="1"/>
  <c r="T16" i="1"/>
  <c r="P16" i="1"/>
  <c r="T15" i="1"/>
  <c r="P15" i="1"/>
  <c r="W14" i="1"/>
  <c r="T14" i="1"/>
  <c r="AA23" i="2" l="1"/>
  <c r="Y21" i="4"/>
  <c r="M19" i="4"/>
  <c r="AB16" i="2"/>
  <c r="Y33" i="4"/>
  <c r="X29" i="4"/>
  <c r="X34" i="4" s="1"/>
  <c r="X40" i="4" s="1"/>
  <c r="H34" i="4"/>
  <c r="H40" i="4" s="1"/>
  <c r="P34" i="1"/>
  <c r="H31" i="2"/>
  <c r="T34" i="1"/>
  <c r="J17" i="5"/>
  <c r="F23" i="3"/>
  <c r="F27" i="3"/>
  <c r="O34" i="1"/>
  <c r="Z31" i="2"/>
  <c r="M31" i="2"/>
  <c r="Q31" i="4"/>
  <c r="I20" i="4"/>
  <c r="Y20" i="4" s="1"/>
  <c r="D29" i="5"/>
  <c r="L29" i="5" s="1"/>
  <c r="D30" i="5"/>
  <c r="L30" i="5" s="1"/>
  <c r="G31" i="2"/>
  <c r="M17" i="4"/>
  <c r="I26" i="4"/>
  <c r="L14" i="2"/>
  <c r="Q17" i="4"/>
  <c r="F24" i="3"/>
  <c r="F28" i="3"/>
  <c r="AA22" i="2" l="1"/>
  <c r="U31" i="2"/>
  <c r="CM34" i="1"/>
  <c r="E17" i="4"/>
  <c r="E34" i="4" s="1"/>
  <c r="L31" i="2"/>
  <c r="I18" i="4"/>
  <c r="I23" i="4"/>
  <c r="Y23" i="4" s="1"/>
  <c r="H18" i="5"/>
  <c r="H17" i="5" l="1"/>
  <c r="E40" i="4"/>
  <c r="I17" i="4"/>
  <c r="M18" i="4"/>
  <c r="I19" i="4"/>
  <c r="Y19" i="4" s="1"/>
  <c r="Q28" i="4"/>
  <c r="X31" i="2"/>
  <c r="Y18" i="4" l="1"/>
  <c r="Y17" i="4"/>
  <c r="Q34" i="4"/>
  <c r="Q40" i="4" s="1"/>
  <c r="Y28" i="4"/>
  <c r="X21" i="1" l="1"/>
  <c r="W21" i="1" l="1"/>
  <c r="I24" i="4" l="1"/>
  <c r="X22" i="1"/>
  <c r="Y24" i="4" l="1"/>
  <c r="W22" i="1"/>
  <c r="I25" i="4" l="1"/>
  <c r="Y25" i="4" l="1"/>
  <c r="M26" i="4" l="1"/>
  <c r="Y26" i="4" l="1"/>
  <c r="M27" i="4" l="1"/>
  <c r="Y27" i="4" l="1"/>
  <c r="X28" i="1"/>
  <c r="W28" i="1" l="1"/>
  <c r="X34" i="1"/>
  <c r="W34" i="1" l="1"/>
  <c r="I31" i="4"/>
  <c r="T31" i="2"/>
  <c r="I34" i="4" l="1"/>
  <c r="I40" i="4" s="1"/>
  <c r="D18" i="5"/>
  <c r="D17" i="5" l="1"/>
  <c r="M31" i="4" l="1"/>
  <c r="V31" i="2"/>
  <c r="M34" i="4" l="1"/>
  <c r="M40" i="4" s="1"/>
  <c r="Y31" i="4"/>
  <c r="Y34" i="4" s="1"/>
  <c r="AB31" i="2"/>
  <c r="F18" i="5"/>
  <c r="L18" i="5" l="1"/>
  <c r="R31" i="2"/>
  <c r="F17" i="5"/>
  <c r="L17" i="5" s="1"/>
  <c r="Y40" i="4" l="1"/>
  <c r="AA25" i="2" l="1"/>
  <c r="AA28" i="2" l="1"/>
  <c r="AA31" i="2" s="1"/>
  <c r="W31" i="2"/>
  <c r="BX34" i="1" l="1"/>
  <c r="BZ34" i="1"/>
</calcChain>
</file>

<file path=xl/sharedStrings.xml><?xml version="1.0" encoding="utf-8"?>
<sst xmlns="http://schemas.openxmlformats.org/spreadsheetml/2006/main" count="452" uniqueCount="199">
  <si>
    <t>Приложение  № 1</t>
  </si>
  <si>
    <t>Перечни инвестиционных проектов</t>
  </si>
  <si>
    <t>Раздел 1. План финансирования капитальных вложений по инвестиционным проектам</t>
  </si>
  <si>
    <t>ООО «Энергосбыт Запорожье»</t>
  </si>
  <si>
    <t>полное наименование субъекта электроэнергетики</t>
  </si>
  <si>
    <t>Номер группы инвести-ционных проектов</t>
  </si>
  <si>
    <t xml:space="preserve">  Наименование инвестиционного проекта (наименование группы инвестиционных проектов)</t>
  </si>
  <si>
    <t>Год начала  реализации инвестиционного проекта</t>
  </si>
  <si>
    <t>Год окончания реализации инвестицион-ного проекта</t>
  </si>
  <si>
    <t>Полная сметная стоимость инвестиционного проекта в соответствии с утвержденной проектной документацией</t>
  </si>
  <si>
    <t xml:space="preserve">Оценка полной стоимости инвестиционного проекта в прогнозных ценах соответствующих лет, млн рублей (с НДС) </t>
  </si>
  <si>
    <t xml:space="preserve">Остаток финансирования капитальных вложений в прогнозных ценах соответствующих лет,  млн рублей 
(с НДС) </t>
  </si>
  <si>
    <t>Финансирование капитальных вложений в прогнозных ценах соответствующих лет, млн. рублей (с НДС)</t>
  </si>
  <si>
    <t>План</t>
  </si>
  <si>
    <r>
      <rPr>
        <sz val="12"/>
        <rFont val="Times New Roman"/>
        <family val="1"/>
        <charset val="204"/>
      </rPr>
      <t>Утвержденный план</t>
    </r>
    <r>
      <rPr>
        <vertAlign val="superscript"/>
        <sz val="12"/>
        <rFont val="Times New Roman"/>
        <family val="1"/>
        <charset val="204"/>
      </rPr>
      <t xml:space="preserve">  
</t>
    </r>
    <r>
      <rPr>
        <sz val="12"/>
        <rFont val="Times New Roman"/>
        <family val="1"/>
        <charset val="204"/>
      </rPr>
      <t>2024 года</t>
    </r>
  </si>
  <si>
    <r>
      <rPr>
        <sz val="12"/>
        <rFont val="Times New Roman"/>
        <family val="1"/>
        <charset val="204"/>
      </rPr>
      <t>Утвержденный план</t>
    </r>
    <r>
      <rPr>
        <vertAlign val="superscript"/>
        <sz val="12"/>
        <rFont val="Times New Roman"/>
        <family val="1"/>
        <charset val="204"/>
      </rPr>
      <t xml:space="preserve">  
</t>
    </r>
    <r>
      <rPr>
        <sz val="12"/>
        <rFont val="Times New Roman"/>
        <family val="1"/>
        <charset val="204"/>
      </rPr>
      <t xml:space="preserve">2025 года </t>
    </r>
  </si>
  <si>
    <r>
      <rPr>
        <sz val="12"/>
        <rFont val="Times New Roman"/>
        <family val="1"/>
        <charset val="204"/>
      </rPr>
      <t>Утвержденный план</t>
    </r>
    <r>
      <rPr>
        <vertAlign val="superscript"/>
        <sz val="12"/>
        <rFont val="Times New Roman"/>
        <family val="1"/>
        <charset val="204"/>
      </rPr>
      <t xml:space="preserve">  
</t>
    </r>
    <r>
      <rPr>
        <sz val="12"/>
        <rFont val="Times New Roman"/>
        <family val="1"/>
        <charset val="204"/>
      </rPr>
      <t xml:space="preserve">2026 года </t>
    </r>
  </si>
  <si>
    <t>Итого
(план)</t>
  </si>
  <si>
    <t xml:space="preserve">План </t>
  </si>
  <si>
    <t>в базисном уровне цен, млн рублей 
(с НДС)</t>
  </si>
  <si>
    <t>в ценах, сложившихся ко времени составления сметной документации, млн рублей (с НДС)</t>
  </si>
  <si>
    <t>месяц и год составления сметной документации</t>
  </si>
  <si>
    <t xml:space="preserve">План 
На 01.01.2024 года </t>
  </si>
  <si>
    <t>Общий объем финансирования, в том числе за счет:</t>
  </si>
  <si>
    <t>федерального бюджета</t>
  </si>
  <si>
    <t>бюджетов субъектов Российской Федерации и муниципальных образований</t>
  </si>
  <si>
    <t>средств, полученных от оказания услуг, реализации товаров по регулируемым государством ценам (тарифам), в т.ч.</t>
  </si>
  <si>
    <t>амортизация</t>
  </si>
  <si>
    <t>прибыль,полученная от реализации продукции и оказанных услуг по регулируемым ценам (тарифам)</t>
  </si>
  <si>
    <t>возврат налога на добавленную стоимость</t>
  </si>
  <si>
    <t>иных источников финансирования</t>
  </si>
  <si>
    <t>1.</t>
  </si>
  <si>
    <t xml:space="preserve">Приобретение имущества общего и специального назначения </t>
  </si>
  <si>
    <t>1.1.</t>
  </si>
  <si>
    <t>N_O08</t>
  </si>
  <si>
    <t>1.2.</t>
  </si>
  <si>
    <t>Микроавтобус ГАЗ</t>
  </si>
  <si>
    <t>N_O09</t>
  </si>
  <si>
    <t>1.3.</t>
  </si>
  <si>
    <t>Мобильный офис</t>
  </si>
  <si>
    <t>N_O10</t>
  </si>
  <si>
    <t>1.4.</t>
  </si>
  <si>
    <t>Модульные быстровозводимые здания</t>
  </si>
  <si>
    <t>N_O11</t>
  </si>
  <si>
    <t>2.</t>
  </si>
  <si>
    <t>2.1.</t>
  </si>
  <si>
    <t>ИБП</t>
  </si>
  <si>
    <t>N_O02</t>
  </si>
  <si>
    <t>2.2.</t>
  </si>
  <si>
    <t>Сервер</t>
  </si>
  <si>
    <t>N_O03</t>
  </si>
  <si>
    <t>2.3.</t>
  </si>
  <si>
    <t>СХД</t>
  </si>
  <si>
    <t>N_O04</t>
  </si>
  <si>
    <t>2.4.</t>
  </si>
  <si>
    <t>Оргтехника</t>
  </si>
  <si>
    <t>N_O05</t>
  </si>
  <si>
    <t>2.5.</t>
  </si>
  <si>
    <t>Сетевые устройства и связь</t>
  </si>
  <si>
    <t>N_O06</t>
  </si>
  <si>
    <t>2.6.</t>
  </si>
  <si>
    <t>ЦОД</t>
  </si>
  <si>
    <t>N_O07</t>
  </si>
  <si>
    <t>3.</t>
  </si>
  <si>
    <t>Оснащение интеллектуальной системой учета</t>
  </si>
  <si>
    <t>3.1.</t>
  </si>
  <si>
    <t xml:space="preserve">Оборудование многоквартирных жилых домов интеллектуальной системой учета </t>
  </si>
  <si>
    <t>N_O01</t>
  </si>
  <si>
    <t>4.</t>
  </si>
  <si>
    <t>Иные проекты</t>
  </si>
  <si>
    <t>ИТОГО</t>
  </si>
  <si>
    <t>Приложение  № 2</t>
  </si>
  <si>
    <t>Раздел 2. План освоения капитальных вложений по инвестиционным проектам</t>
  </si>
  <si>
    <t xml:space="preserve">  Наименование инвестиционного проекта (группы инвестиционных проектов)</t>
  </si>
  <si>
    <t>Идентифика-тор инвестицион-ного проекта</t>
  </si>
  <si>
    <t>Год окончания реализации инвестиционного проекта</t>
  </si>
  <si>
    <r>
      <rPr>
        <sz val="12"/>
        <rFont val="Times New Roman"/>
        <family val="1"/>
        <charset val="204"/>
      </rPr>
      <t>Полная сметная стоимость инвестиционного проекта в соответствии с утвержденной проектной документацией</t>
    </r>
    <r>
      <rPr>
        <vertAlign val="superscript"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в базисном уровне цен, млн рублей (без НДС)</t>
    </r>
  </si>
  <si>
    <t>Оценка полной стоимости в прогнозных ценах соответствующих лет, 
млн. рублей (без НДС)</t>
  </si>
  <si>
    <t>Остаток освоения капитальных вложений, 
млн. рублей (без НДС)</t>
  </si>
  <si>
    <t>Освоение капитальных вложений в прогнозных  ценах соответствующих лет,млн.рублей (без НДС)</t>
  </si>
  <si>
    <t>План 
На 01.01.2024</t>
  </si>
  <si>
    <t>2024 год</t>
  </si>
  <si>
    <t>2025 год</t>
  </si>
  <si>
    <t>2026 год</t>
  </si>
  <si>
    <t>Всего, в т.ч.:</t>
  </si>
  <si>
    <t>оборудование</t>
  </si>
  <si>
    <t>прочие затраты</t>
  </si>
  <si>
    <t>в базисном уровне цен</t>
  </si>
  <si>
    <t>в прогнозных ценах соответствующих лет</t>
  </si>
  <si>
    <t>Приложение  № 3</t>
  </si>
  <si>
    <t>Плановые показатели реализации инвестиционной программы</t>
  </si>
  <si>
    <t>Раздел 2. Ввод объектов инвестиционной деятельности (мощностей) в эксплуатацию</t>
  </si>
  <si>
    <t>Характеристики объекта электроэнергетики (объекта инвестиционной деятельности)</t>
  </si>
  <si>
    <t>Итого</t>
  </si>
  <si>
    <t>Утвержденный 
план</t>
  </si>
  <si>
    <t>шт.</t>
  </si>
  <si>
    <t>Другое</t>
  </si>
  <si>
    <t>Иные разделы, отражающие специфику деятельности общества всего, в т.ч.:</t>
  </si>
  <si>
    <t>Приложение  № 4</t>
  </si>
  <si>
    <t>Раздел 3 План принятия основных средств и нематериальных активов к бухгалтерскому учету</t>
  </si>
  <si>
    <t>Первоначальная стоимость принимаемых к учету основных средств и нематериальных активов, млн. рублей (без НДС)</t>
  </si>
  <si>
    <t>Принятие основных средств и нематериальных активов к бухгалтерскому учету</t>
  </si>
  <si>
    <t>нематериальные активы</t>
  </si>
  <si>
    <t>основные 
средства</t>
  </si>
  <si>
    <t>млн рублей (без НДС)</t>
  </si>
  <si>
    <t>Итого:</t>
  </si>
  <si>
    <t>Приложение  № 5</t>
  </si>
  <si>
    <r>
      <rPr>
        <b/>
        <sz val="12"/>
        <rFont val="Times New Roman"/>
        <family val="1"/>
        <charset val="204"/>
      </rPr>
      <t>Раздел 3. Источники финансирования инвестиционной программы</t>
    </r>
    <r>
      <rPr>
        <b/>
        <vertAlign val="superscript"/>
        <sz val="12"/>
        <rFont val="Times New Roman"/>
        <family val="1"/>
        <charset val="204"/>
      </rPr>
      <t>3)</t>
    </r>
  </si>
  <si>
    <t>_______                               ЗАПОРОЖСКАЯ ОБЛАСТЬ________________________</t>
  </si>
  <si>
    <t>наименование субъекта Российской Федерации</t>
  </si>
  <si>
    <t>млн рублей</t>
  </si>
  <si>
    <t>№ п/п</t>
  </si>
  <si>
    <t>Показатель</t>
  </si>
  <si>
    <t xml:space="preserve">Итого </t>
  </si>
  <si>
    <t>Источники финансирования инвестиционной программы всего (I+II), в том числе:</t>
  </si>
  <si>
    <t>I</t>
  </si>
  <si>
    <t>Собственные средства всего, в том числе:</t>
  </si>
  <si>
    <t>1.1</t>
  </si>
  <si>
    <t>Прибыль,направляемая на инвестиции, в том числе:</t>
  </si>
  <si>
    <t>1.1.1</t>
  </si>
  <si>
    <t>полученная от реализации продукции и оказанных услуг по регулируемым ценам (тарифам)</t>
  </si>
  <si>
    <t>1.1.2</t>
  </si>
  <si>
    <t>прибыль от продажи электрической энергии (мощности) по нерегулируемым ценам всего, в том числе</t>
  </si>
  <si>
    <t>1.1.3</t>
  </si>
  <si>
    <t xml:space="preserve">прочая </t>
  </si>
  <si>
    <t>1.2</t>
  </si>
  <si>
    <t>Амортизация основных средств всего, в том числе:</t>
  </si>
  <si>
    <t>1.2.1</t>
  </si>
  <si>
    <t>текущая амортизация, учтенная в ценах (тарифах), всего, в том числе:</t>
  </si>
  <si>
    <t>1.2.1.1</t>
  </si>
  <si>
    <t>реализация электрической энергии и мощности</t>
  </si>
  <si>
    <t>1.2.2</t>
  </si>
  <si>
    <t>прочая текущая амортизация</t>
  </si>
  <si>
    <t>1.2.3</t>
  </si>
  <si>
    <t>недоиспользованная амортизация прошлых лет всего, в том числе:</t>
  </si>
  <si>
    <t>1.2.3.1</t>
  </si>
  <si>
    <t>Реализация электрической энергии и мощности</t>
  </si>
  <si>
    <t>1.3</t>
  </si>
  <si>
    <t>Возврат налога на добавленную стоимость</t>
  </si>
  <si>
    <t>1.4</t>
  </si>
  <si>
    <t xml:space="preserve">Прочие собственные средства всего, в том числе: </t>
  </si>
  <si>
    <t>1.4.1</t>
  </si>
  <si>
    <t>средства от эмиссии акций</t>
  </si>
  <si>
    <t>1.4.2</t>
  </si>
  <si>
    <t>остаток собственных средств на начало года</t>
  </si>
  <si>
    <t>II</t>
  </si>
  <si>
    <t>Привлеченные средства, всего, в том числе:</t>
  </si>
  <si>
    <t>2.1</t>
  </si>
  <si>
    <t>Кредиты</t>
  </si>
  <si>
    <t>2.2</t>
  </si>
  <si>
    <t>Облигационные займы</t>
  </si>
  <si>
    <t>2.3</t>
  </si>
  <si>
    <t>Векселя</t>
  </si>
  <si>
    <t>2.4</t>
  </si>
  <si>
    <t>Займы организаций</t>
  </si>
  <si>
    <t>2.5</t>
  </si>
  <si>
    <t>Бюджетное финансирование</t>
  </si>
  <si>
    <t>2.5.1</t>
  </si>
  <si>
    <t>средства федерального бюджета</t>
  </si>
  <si>
    <t>2.5.1.1</t>
  </si>
  <si>
    <t>в том числе средства федерального бюджета, недоиспользованные в прошлых периодах</t>
  </si>
  <si>
    <t>2.5.2</t>
  </si>
  <si>
    <t>средства консолидированного бюджета субъекта Российской Федерации</t>
  </si>
  <si>
    <t>2.5.2.1</t>
  </si>
  <si>
    <t>в том числе средства консолидированного бюджета субъекта Российской Федерации, недоиспользованные в прошлых периодах</t>
  </si>
  <si>
    <t>2.6</t>
  </si>
  <si>
    <t>Использование лизинга</t>
  </si>
  <si>
    <t>2.7</t>
  </si>
  <si>
    <t>Прочие привлеченные средства</t>
  </si>
  <si>
    <t xml:space="preserve">Приобретение IT-оборудования </t>
  </si>
  <si>
    <t>2027 год</t>
  </si>
  <si>
    <r>
      <t>Утвержденный план</t>
    </r>
    <r>
      <rPr>
        <vertAlign val="superscript"/>
        <sz val="12"/>
        <rFont val="Times New Roman"/>
        <family val="1"/>
        <charset val="204"/>
      </rPr>
      <t xml:space="preserve">  
</t>
    </r>
    <r>
      <rPr>
        <sz val="12"/>
        <rFont val="Times New Roman"/>
        <family val="1"/>
        <charset val="204"/>
      </rPr>
      <t xml:space="preserve">2027 года </t>
    </r>
  </si>
  <si>
    <t>Легковой автомобиль</t>
  </si>
  <si>
    <t>O_O01</t>
  </si>
  <si>
    <t>1.5.</t>
  </si>
  <si>
    <t>Рекламное оформление ЦОК</t>
  </si>
  <si>
    <t>O_O02</t>
  </si>
  <si>
    <t>2.7.</t>
  </si>
  <si>
    <t>Информационная безопасность</t>
  </si>
  <si>
    <t>O_O03</t>
  </si>
  <si>
    <t>Приобретение дизельного генератора</t>
  </si>
  <si>
    <t>4.1.</t>
  </si>
  <si>
    <t>Идентификатор инвестиционного проекта</t>
  </si>
  <si>
    <t>Скорректированный план</t>
  </si>
  <si>
    <t>Ввод объектов инвестиционной деятельности(мощностей) в эксплуатацию</t>
  </si>
  <si>
    <t>Скорректированный  план</t>
  </si>
  <si>
    <t>4</t>
  </si>
  <si>
    <t>5</t>
  </si>
  <si>
    <t>6</t>
  </si>
  <si>
    <t>7</t>
  </si>
  <si>
    <t>8</t>
  </si>
  <si>
    <r>
      <t>Скорректированный план</t>
    </r>
    <r>
      <rPr>
        <vertAlign val="superscript"/>
        <sz val="12"/>
        <rFont val="Times New Roman"/>
        <family val="1"/>
        <charset val="204"/>
      </rPr>
      <t xml:space="preserve">  
</t>
    </r>
    <r>
      <rPr>
        <sz val="12"/>
        <rFont val="Times New Roman"/>
        <family val="1"/>
        <charset val="204"/>
      </rPr>
      <t>2024 года</t>
    </r>
  </si>
  <si>
    <r>
      <t>Скорректированный план</t>
    </r>
    <r>
      <rPr>
        <vertAlign val="superscript"/>
        <sz val="12"/>
        <rFont val="Times New Roman"/>
        <family val="1"/>
        <charset val="204"/>
      </rPr>
      <t xml:space="preserve">  
</t>
    </r>
    <r>
      <rPr>
        <sz val="12"/>
        <rFont val="Times New Roman"/>
        <family val="1"/>
        <charset val="204"/>
      </rPr>
      <t xml:space="preserve">2025 года </t>
    </r>
  </si>
  <si>
    <r>
      <t>Скорректированный план</t>
    </r>
    <r>
      <rPr>
        <vertAlign val="superscript"/>
        <sz val="12"/>
        <rFont val="Times New Roman"/>
        <family val="1"/>
        <charset val="204"/>
      </rPr>
      <t xml:space="preserve">  
</t>
    </r>
    <r>
      <rPr>
        <sz val="12"/>
        <rFont val="Times New Roman"/>
        <family val="1"/>
        <charset val="204"/>
      </rPr>
      <t xml:space="preserve">2026 года </t>
    </r>
  </si>
  <si>
    <t>Итого cкорректированный
(план)</t>
  </si>
  <si>
    <t xml:space="preserve">Скорректированный план  
2027 года </t>
  </si>
  <si>
    <t>Скорректированный план 
На 01.01.2024</t>
  </si>
  <si>
    <t>Скорректированный 
план</t>
  </si>
  <si>
    <t xml:space="preserve">Скорректированный план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</si>
</sst>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_-* #,##0.00_р_._-;\-* #,##0.00_р_._-;_-* \-??_р_._-;_-@_-"/>
    <numFmt numFmtId="165" formatCode="#,##0_ ;\-#,##0\ "/>
    <numFmt numFmtId="166" formatCode="_-* #,##0.00\ _р_._-;\-* #,##0.00\ _р_._-;_-* \-??\ _р_._-;_-@_-"/>
    <numFmt numFmtId="167" formatCode="0.00000"/>
    <numFmt numFmtId="168" formatCode="0.000"/>
    <numFmt numFmtId="169" formatCode="0.0000"/>
    <numFmt numFmtId="170" formatCode="0.0"/>
    <numFmt numFmtId="171" formatCode="#,##0.0"/>
    <numFmt numFmtId="172" formatCode="mm/yy"/>
    <numFmt numFmtId="173" formatCode="_-* #,##0.0\ _₽_-;\-* #,##0.0\ _₽_-;_-* \-?\ _₽_-;_-@_-"/>
    <numFmt numFmtId="174" formatCode="_-* #,##0.00\ _₽_-;\-* #,##0.00\ _₽_-;_-* \-??\ _₽_-;_-@_-"/>
    <numFmt numFmtId="175" formatCode="#,##0.0000"/>
    <numFmt numFmtId="176" formatCode="_-* #,##0.000\ _₽_-;\-* #,##0.000\ _₽_-;_-* \-???\ _₽_-;_-@_-"/>
  </numFmts>
  <fonts count="47"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0"/>
      <name val="Arial"/>
      <family val="2"/>
      <charset val="1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2"/>
      <charset val="204"/>
    </font>
    <font>
      <sz val="11"/>
      <color rgb="FF993300"/>
      <name val="Calibri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1"/>
      <color rgb="FF000000"/>
      <name val="SimSun"/>
      <family val="2"/>
      <charset val="204"/>
    </font>
    <font>
      <sz val="11"/>
      <color rgb="FF000000"/>
      <name val="Calibri"/>
      <family val="2"/>
      <charset val="1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1"/>
    </font>
    <font>
      <vertAlign val="superscript"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0"/>
      <name val="Arial Cyr"/>
      <charset val="204"/>
    </font>
    <font>
      <sz val="16"/>
      <name val="Times New Roman"/>
      <family val="1"/>
      <charset val="204"/>
    </font>
    <font>
      <u/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 CYR"/>
      <charset val="1"/>
    </font>
    <font>
      <sz val="12"/>
      <name val="Times New Roman CYR"/>
      <charset val="1"/>
    </font>
    <font>
      <sz val="10"/>
      <name val="Times New Roman Cyr"/>
      <charset val="204"/>
    </font>
    <font>
      <b/>
      <sz val="11"/>
      <color rgb="FFFF0000"/>
      <name val="Times New Roman"/>
      <family val="1"/>
      <charset val="204"/>
    </font>
    <font>
      <sz val="12"/>
      <color rgb="FFFFFFFF"/>
      <name val="Times New Roman"/>
      <family val="1"/>
      <charset val="204"/>
    </font>
    <font>
      <sz val="10"/>
      <name val="Arial Cyr"/>
      <charset val="204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81D41A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4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71">
    <xf numFmtId="0" fontId="0" fillId="0" borderId="0"/>
    <xf numFmtId="166" fontId="46" fillId="0" borderId="0" applyBorder="0" applyProtection="0"/>
    <xf numFmtId="0" fontId="1" fillId="2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5" borderId="0" applyBorder="0" applyProtection="0"/>
    <xf numFmtId="0" fontId="1" fillId="8" borderId="0" applyBorder="0" applyProtection="0"/>
    <xf numFmtId="0" fontId="1" fillId="11" borderId="0" applyBorder="0" applyProtection="0"/>
    <xf numFmtId="0" fontId="2" fillId="12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5" borderId="0" applyBorder="0" applyProtection="0"/>
    <xf numFmtId="0" fontId="3" fillId="0" borderId="0"/>
    <xf numFmtId="0" fontId="2" fillId="16" borderId="0" applyBorder="0" applyProtection="0"/>
    <xf numFmtId="0" fontId="2" fillId="17" borderId="0" applyBorder="0" applyProtection="0"/>
    <xf numFmtId="0" fontId="2" fillId="18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9" borderId="0" applyBorder="0" applyProtection="0"/>
    <xf numFmtId="0" fontId="4" fillId="7" borderId="1" applyProtection="0"/>
    <xf numFmtId="0" fontId="5" fillId="20" borderId="2" applyProtection="0"/>
    <xf numFmtId="0" fontId="6" fillId="20" borderId="1" applyProtection="0"/>
    <xf numFmtId="0" fontId="7" fillId="0" borderId="3" applyProtection="0"/>
    <xf numFmtId="0" fontId="8" fillId="0" borderId="4" applyProtection="0"/>
    <xf numFmtId="0" fontId="9" fillId="0" borderId="5" applyProtection="0"/>
    <xf numFmtId="0" fontId="9" fillId="0" borderId="0" applyBorder="0" applyProtection="0"/>
    <xf numFmtId="0" fontId="10" fillId="0" borderId="6" applyProtection="0"/>
    <xf numFmtId="0" fontId="11" fillId="21" borderId="7" applyProtection="0"/>
    <xf numFmtId="0" fontId="12" fillId="0" borderId="0" applyBorder="0" applyProtection="0"/>
    <xf numFmtId="0" fontId="13" fillId="22" borderId="0" applyBorder="0" applyProtection="0"/>
    <xf numFmtId="0" fontId="1" fillId="0" borderId="0"/>
    <xf numFmtId="0" fontId="14" fillId="0" borderId="0"/>
    <xf numFmtId="0" fontId="15" fillId="0" borderId="0"/>
    <xf numFmtId="0" fontId="46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5" fillId="0" borderId="0"/>
    <xf numFmtId="0" fontId="16" fillId="0" borderId="0"/>
    <xf numFmtId="0" fontId="15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5" fillId="0" borderId="0"/>
    <xf numFmtId="0" fontId="15" fillId="0" borderId="0"/>
    <xf numFmtId="0" fontId="18" fillId="3" borderId="0" applyBorder="0" applyProtection="0"/>
    <xf numFmtId="0" fontId="19" fillId="0" borderId="0" applyBorder="0" applyProtection="0"/>
    <xf numFmtId="0" fontId="46" fillId="23" borderId="8" applyProtection="0"/>
    <xf numFmtId="9" fontId="46" fillId="0" borderId="0" applyBorder="0" applyProtection="0"/>
    <xf numFmtId="9" fontId="46" fillId="0" borderId="0" applyBorder="0" applyProtection="0"/>
    <xf numFmtId="0" fontId="20" fillId="0" borderId="9" applyProtection="0"/>
    <xf numFmtId="0" fontId="14" fillId="0" borderId="0"/>
    <xf numFmtId="0" fontId="21" fillId="0" borderId="0" applyBorder="0" applyProtection="0"/>
    <xf numFmtId="164" fontId="46" fillId="0" borderId="0" applyBorder="0" applyProtection="0"/>
    <xf numFmtId="164" fontId="46" fillId="0" borderId="0" applyBorder="0" applyProtection="0"/>
    <xf numFmtId="165" fontId="46" fillId="0" borderId="0" applyBorder="0" applyProtection="0"/>
    <xf numFmtId="166" fontId="46" fillId="0" borderId="0" applyBorder="0" applyProtection="0"/>
    <xf numFmtId="0" fontId="22" fillId="4" borderId="0" applyBorder="0" applyProtection="0"/>
  </cellStyleXfs>
  <cellXfs count="290">
    <xf numFmtId="0" fontId="0" fillId="0" borderId="0" xfId="0"/>
    <xf numFmtId="0" fontId="24" fillId="0" borderId="0" xfId="0" applyFont="1" applyAlignment="1">
      <alignment horizontal="center"/>
    </xf>
    <xf numFmtId="0" fontId="30" fillId="0" borderId="0" xfId="0" applyFont="1" applyAlignment="1">
      <alignment horizontal="left" vertical="top" wrapText="1"/>
    </xf>
    <xf numFmtId="0" fontId="15" fillId="0" borderId="12" xfId="0" applyFont="1" applyBorder="1" applyAlignment="1">
      <alignment horizontal="center" vertical="center" wrapText="1"/>
    </xf>
    <xf numFmtId="0" fontId="15" fillId="0" borderId="0" xfId="54" applyFont="1" applyAlignment="1">
      <alignment horizontal="center" vertical="top"/>
    </xf>
    <xf numFmtId="0" fontId="23" fillId="0" borderId="0" xfId="54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5" fillId="0" borderId="0" xfId="0" applyFont="1"/>
    <xf numFmtId="0" fontId="15" fillId="24" borderId="0" xfId="0" applyFont="1" applyFill="1"/>
    <xf numFmtId="0" fontId="23" fillId="0" borderId="0" xfId="43" applyFont="1" applyAlignment="1">
      <alignment horizontal="right" vertical="center"/>
    </xf>
    <xf numFmtId="0" fontId="23" fillId="0" borderId="0" xfId="43" applyFont="1" applyAlignment="1">
      <alignment horizontal="right"/>
    </xf>
    <xf numFmtId="0" fontId="23" fillId="0" borderId="0" xfId="0" applyFont="1" applyAlignment="1">
      <alignment horizontal="center" vertical="center"/>
    </xf>
    <xf numFmtId="0" fontId="24" fillId="0" borderId="0" xfId="54" applyFont="1" applyAlignment="1">
      <alignment vertical="center"/>
    </xf>
    <xf numFmtId="0" fontId="15" fillId="0" borderId="0" xfId="54" applyFont="1" applyAlignment="1">
      <alignment vertical="top"/>
    </xf>
    <xf numFmtId="167" fontId="15" fillId="0" borderId="0" xfId="0" applyNumberFormat="1" applyFont="1"/>
    <xf numFmtId="168" fontId="15" fillId="0" borderId="0" xfId="0" applyNumberFormat="1" applyFont="1"/>
    <xf numFmtId="0" fontId="15" fillId="0" borderId="14" xfId="0" applyFont="1" applyBorder="1" applyAlignment="1">
      <alignment horizontal="center" vertical="center" textRotation="90" wrapText="1"/>
    </xf>
    <xf numFmtId="0" fontId="15" fillId="0" borderId="12" xfId="0" applyFont="1" applyBorder="1" applyAlignment="1">
      <alignment horizontal="center" vertical="center" textRotation="90" wrapText="1"/>
    </xf>
    <xf numFmtId="0" fontId="15" fillId="0" borderId="15" xfId="0" applyFont="1" applyBorder="1" applyAlignment="1">
      <alignment horizontal="center" vertical="center" textRotation="90" wrapText="1"/>
    </xf>
    <xf numFmtId="0" fontId="15" fillId="0" borderId="16" xfId="0" applyFont="1" applyBorder="1" applyAlignment="1">
      <alignment horizontal="center" vertical="center" textRotation="90" wrapText="1"/>
    </xf>
    <xf numFmtId="0" fontId="15" fillId="0" borderId="17" xfId="0" applyFont="1" applyBorder="1" applyAlignment="1">
      <alignment horizontal="center" vertical="center" wrapText="1"/>
    </xf>
    <xf numFmtId="2" fontId="15" fillId="0" borderId="0" xfId="0" applyNumberFormat="1" applyFont="1"/>
    <xf numFmtId="2" fontId="15" fillId="0" borderId="0" xfId="0" applyNumberFormat="1" applyFont="1" applyAlignment="1">
      <alignment horizontal="center"/>
    </xf>
    <xf numFmtId="0" fontId="15" fillId="0" borderId="0" xfId="0" applyFont="1" applyAlignment="1">
      <alignment wrapText="1"/>
    </xf>
    <xf numFmtId="2" fontId="15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2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73" fontId="15" fillId="0" borderId="0" xfId="0" applyNumberFormat="1" applyFont="1"/>
    <xf numFmtId="2" fontId="0" fillId="0" borderId="0" xfId="0" applyNumberFormat="1"/>
    <xf numFmtId="169" fontId="15" fillId="0" borderId="0" xfId="0" applyNumberFormat="1" applyFont="1" applyAlignment="1">
      <alignment wrapText="1"/>
    </xf>
    <xf numFmtId="169" fontId="15" fillId="0" borderId="0" xfId="0" applyNumberFormat="1" applyFont="1"/>
    <xf numFmtId="168" fontId="15" fillId="0" borderId="0" xfId="0" applyNumberFormat="1" applyFont="1" applyAlignment="1">
      <alignment wrapText="1"/>
    </xf>
    <xf numFmtId="168" fontId="15" fillId="24" borderId="0" xfId="0" applyNumberFormat="1" applyFont="1" applyFill="1"/>
    <xf numFmtId="0" fontId="15" fillId="0" borderId="0" xfId="0" applyFont="1" applyAlignment="1">
      <alignment horizontal="center"/>
    </xf>
    <xf numFmtId="0" fontId="15" fillId="0" borderId="0" xfId="43" applyAlignment="1">
      <alignment horizontal="right" vertical="center"/>
    </xf>
    <xf numFmtId="170" fontId="15" fillId="0" borderId="0" xfId="0" applyNumberFormat="1" applyFont="1"/>
    <xf numFmtId="0" fontId="24" fillId="0" borderId="0" xfId="0" applyFont="1"/>
    <xf numFmtId="0" fontId="15" fillId="0" borderId="14" xfId="0" applyFont="1" applyBorder="1" applyAlignment="1">
      <alignment horizontal="center" vertical="center" wrapText="1"/>
    </xf>
    <xf numFmtId="0" fontId="15" fillId="0" borderId="12" xfId="43" applyBorder="1" applyAlignment="1">
      <alignment horizontal="center" vertical="center" textRotation="90" wrapText="1"/>
    </xf>
    <xf numFmtId="49" fontId="15" fillId="0" borderId="0" xfId="54" applyNumberFormat="1" applyFont="1" applyAlignment="1">
      <alignment horizontal="center" vertical="center"/>
    </xf>
    <xf numFmtId="0" fontId="15" fillId="0" borderId="0" xfId="54" applyFont="1" applyAlignment="1">
      <alignment horizontal="center" vertical="center" wrapText="1"/>
    </xf>
    <xf numFmtId="169" fontId="15" fillId="0" borderId="0" xfId="0" applyNumberFormat="1" applyFont="1" applyAlignment="1">
      <alignment horizontal="center"/>
    </xf>
    <xf numFmtId="174" fontId="15" fillId="0" borderId="0" xfId="0" applyNumberFormat="1" applyFont="1"/>
    <xf numFmtId="175" fontId="15" fillId="0" borderId="0" xfId="0" applyNumberFormat="1" applyFont="1"/>
    <xf numFmtId="176" fontId="15" fillId="0" borderId="0" xfId="0" applyNumberFormat="1" applyFont="1"/>
    <xf numFmtId="0" fontId="15" fillId="0" borderId="0" xfId="0" applyFont="1" applyAlignment="1">
      <alignment horizontal="left" wrapText="1"/>
    </xf>
    <xf numFmtId="0" fontId="15" fillId="0" borderId="0" xfId="57" applyAlignment="1">
      <alignment horizontal="center" vertical="center"/>
    </xf>
    <xf numFmtId="0" fontId="15" fillId="0" borderId="0" xfId="57" applyAlignment="1">
      <alignment vertical="center"/>
    </xf>
    <xf numFmtId="0" fontId="15" fillId="0" borderId="0" xfId="0" applyFont="1" applyAlignment="1">
      <alignment vertical="center"/>
    </xf>
    <xf numFmtId="0" fontId="27" fillId="0" borderId="0" xfId="47" applyFont="1" applyAlignment="1">
      <alignment horizontal="center"/>
    </xf>
    <xf numFmtId="0" fontId="15" fillId="0" borderId="0" xfId="49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15" fillId="0" borderId="0" xfId="0" applyFont="1" applyAlignment="1">
      <alignment horizontal="center" vertical="center" textRotation="90" wrapText="1"/>
    </xf>
    <xf numFmtId="0" fontId="15" fillId="0" borderId="0" xfId="49" applyFont="1" applyAlignment="1">
      <alignment horizontal="center" vertical="center" wrapText="1"/>
    </xf>
    <xf numFmtId="49" fontId="15" fillId="0" borderId="0" xfId="49" applyNumberFormat="1" applyFont="1" applyAlignment="1">
      <alignment horizontal="center" vertical="center"/>
    </xf>
    <xf numFmtId="0" fontId="15" fillId="0" borderId="12" xfId="49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 textRotation="90" wrapText="1"/>
    </xf>
    <xf numFmtId="0" fontId="27" fillId="0" borderId="0" xfId="57" applyFont="1"/>
    <xf numFmtId="0" fontId="27" fillId="0" borderId="0" xfId="49" applyFont="1" applyAlignment="1">
      <alignment vertical="center"/>
    </xf>
    <xf numFmtId="0" fontId="15" fillId="0" borderId="17" xfId="49" applyFont="1" applyBorder="1" applyAlignment="1">
      <alignment horizontal="center" vertical="center"/>
    </xf>
    <xf numFmtId="49" fontId="34" fillId="0" borderId="0" xfId="44" applyNumberFormat="1" applyFont="1" applyAlignment="1">
      <alignment horizontal="center" vertical="center"/>
    </xf>
    <xf numFmtId="0" fontId="15" fillId="0" borderId="0" xfId="44" applyAlignment="1">
      <alignment wrapText="1"/>
    </xf>
    <xf numFmtId="0" fontId="15" fillId="0" borderId="0" xfId="44"/>
    <xf numFmtId="0" fontId="35" fillId="0" borderId="0" xfId="47" applyFont="1"/>
    <xf numFmtId="0" fontId="27" fillId="0" borderId="0" xfId="0" applyFont="1" applyAlignment="1">
      <alignment wrapText="1"/>
    </xf>
    <xf numFmtId="0" fontId="15" fillId="0" borderId="0" xfId="44" applyAlignment="1">
      <alignment horizontal="right"/>
    </xf>
    <xf numFmtId="172" fontId="15" fillId="0" borderId="0" xfId="44" applyNumberFormat="1"/>
    <xf numFmtId="0" fontId="34" fillId="0" borderId="12" xfId="44" applyFont="1" applyBorder="1" applyAlignment="1">
      <alignment horizontal="center" vertical="center" wrapText="1"/>
    </xf>
    <xf numFmtId="49" fontId="43" fillId="0" borderId="17" xfId="44" applyNumberFormat="1" applyFont="1" applyBorder="1" applyAlignment="1">
      <alignment horizontal="center" vertical="center"/>
    </xf>
    <xf numFmtId="0" fontId="43" fillId="0" borderId="12" xfId="44" applyFont="1" applyBorder="1" applyAlignment="1">
      <alignment horizontal="center" vertical="center" wrapText="1"/>
    </xf>
    <xf numFmtId="49" fontId="43" fillId="0" borderId="12" xfId="44" applyNumberFormat="1" applyFont="1" applyBorder="1" applyAlignment="1">
      <alignment horizontal="center" vertical="center"/>
    </xf>
    <xf numFmtId="0" fontId="27" fillId="0" borderId="0" xfId="44" applyFont="1"/>
    <xf numFmtId="49" fontId="34" fillId="0" borderId="17" xfId="0" applyNumberFormat="1" applyFont="1" applyBorder="1" applyAlignment="1">
      <alignment horizontal="center" vertical="center"/>
    </xf>
    <xf numFmtId="0" fontId="15" fillId="0" borderId="12" xfId="0" applyFont="1" applyBorder="1" applyAlignment="1">
      <alignment vertical="center"/>
    </xf>
    <xf numFmtId="0" fontId="15" fillId="0" borderId="12" xfId="0" applyFont="1" applyBorder="1" applyAlignment="1">
      <alignment horizontal="left" vertical="center" wrapText="1" indent="1"/>
    </xf>
    <xf numFmtId="0" fontId="15" fillId="0" borderId="12" xfId="44" applyBorder="1" applyAlignment="1">
      <alignment horizontal="left" vertical="center" wrapText="1" indent="6"/>
    </xf>
    <xf numFmtId="0" fontId="15" fillId="0" borderId="12" xfId="44" applyBorder="1" applyAlignment="1">
      <alignment horizontal="left" vertical="center" wrapText="1" indent="10"/>
    </xf>
    <xf numFmtId="4" fontId="27" fillId="0" borderId="0" xfId="44" applyNumberFormat="1" applyFont="1"/>
    <xf numFmtId="0" fontId="37" fillId="0" borderId="0" xfId="38" applyFont="1" applyAlignment="1">
      <alignment horizontal="justify"/>
    </xf>
    <xf numFmtId="49" fontId="34" fillId="0" borderId="22" xfId="0" applyNumberFormat="1" applyFont="1" applyBorder="1" applyAlignment="1">
      <alignment horizontal="center" vertical="center"/>
    </xf>
    <xf numFmtId="0" fontId="15" fillId="0" borderId="23" xfId="0" applyFont="1" applyBorder="1" applyAlignment="1">
      <alignment horizontal="left" vertical="center" wrapText="1" indent="1"/>
    </xf>
    <xf numFmtId="3" fontId="44" fillId="0" borderId="0" xfId="44" applyNumberFormat="1" applyFont="1" applyAlignment="1">
      <alignment horizontal="center"/>
    </xf>
    <xf numFmtId="0" fontId="15" fillId="0" borderId="0" xfId="0" applyFont="1" applyAlignment="1">
      <alignment vertical="top" wrapText="1"/>
    </xf>
    <xf numFmtId="170" fontId="30" fillId="0" borderId="0" xfId="0" applyNumberFormat="1" applyFont="1" applyAlignment="1">
      <alignment horizontal="center" vertical="top" wrapText="1"/>
    </xf>
    <xf numFmtId="0" fontId="30" fillId="0" borderId="0" xfId="0" applyFont="1" applyAlignment="1">
      <alignment vertical="top" wrapText="1"/>
    </xf>
    <xf numFmtId="49" fontId="15" fillId="0" borderId="0" xfId="44" applyNumberFormat="1" applyAlignment="1">
      <alignment horizontal="left" vertical="center" wrapText="1"/>
    </xf>
    <xf numFmtId="0" fontId="15" fillId="0" borderId="0" xfId="44" applyAlignment="1">
      <alignment horizontal="left" vertical="top" wrapText="1"/>
    </xf>
    <xf numFmtId="175" fontId="45" fillId="0" borderId="0" xfId="44" applyNumberFormat="1" applyFont="1"/>
    <xf numFmtId="168" fontId="15" fillId="0" borderId="0" xfId="44" applyNumberFormat="1"/>
    <xf numFmtId="1" fontId="27" fillId="0" borderId="17" xfId="0" applyNumberFormat="1" applyFont="1" applyFill="1" applyBorder="1" applyAlignment="1">
      <alignment horizontal="center" vertical="center" wrapText="1"/>
    </xf>
    <xf numFmtId="2" fontId="27" fillId="0" borderId="12" xfId="0" applyNumberFormat="1" applyFont="1" applyFill="1" applyBorder="1" applyAlignment="1">
      <alignment horizontal="left" vertical="center" wrapText="1"/>
    </xf>
    <xf numFmtId="2" fontId="27" fillId="0" borderId="12" xfId="0" applyNumberFormat="1" applyFont="1" applyFill="1" applyBorder="1" applyAlignment="1">
      <alignment horizontal="center" vertical="center"/>
    </xf>
    <xf numFmtId="1" fontId="27" fillId="0" borderId="12" xfId="54" applyNumberFormat="1" applyFont="1" applyFill="1" applyBorder="1" applyAlignment="1">
      <alignment horizontal="center" vertical="center" wrapText="1"/>
    </xf>
    <xf numFmtId="2" fontId="27" fillId="0" borderId="12" xfId="54" applyNumberFormat="1" applyFont="1" applyFill="1" applyBorder="1" applyAlignment="1">
      <alignment horizontal="center" vertical="center" wrapText="1"/>
    </xf>
    <xf numFmtId="2" fontId="15" fillId="0" borderId="12" xfId="54" applyNumberFormat="1" applyFont="1" applyFill="1" applyBorder="1" applyAlignment="1">
      <alignment horizontal="center" vertical="center" wrapText="1"/>
    </xf>
    <xf numFmtId="14" fontId="15" fillId="0" borderId="12" xfId="54" applyNumberFormat="1" applyFont="1" applyFill="1" applyBorder="1" applyAlignment="1">
      <alignment horizontal="center" vertical="center" wrapText="1"/>
    </xf>
    <xf numFmtId="2" fontId="27" fillId="0" borderId="13" xfId="54" applyNumberFormat="1" applyFont="1" applyFill="1" applyBorder="1" applyAlignment="1">
      <alignment horizontal="center" vertical="center" wrapText="1"/>
    </xf>
    <xf numFmtId="0" fontId="15" fillId="0" borderId="0" xfId="0" applyFont="1" applyFill="1"/>
    <xf numFmtId="0" fontId="27" fillId="0" borderId="0" xfId="0" applyFont="1" applyFill="1"/>
    <xf numFmtId="2" fontId="15" fillId="0" borderId="17" xfId="0" applyNumberFormat="1" applyFont="1" applyFill="1" applyBorder="1" applyAlignment="1">
      <alignment horizontal="center" vertical="center" wrapText="1"/>
    </xf>
    <xf numFmtId="1" fontId="15" fillId="0" borderId="12" xfId="54" applyNumberFormat="1" applyFont="1" applyFill="1" applyBorder="1" applyAlignment="1">
      <alignment horizontal="center" vertical="center" wrapText="1"/>
    </xf>
    <xf numFmtId="171" fontId="28" fillId="0" borderId="0" xfId="0" applyNumberFormat="1" applyFont="1" applyFill="1"/>
    <xf numFmtId="0" fontId="0" fillId="0" borderId="0" xfId="0" applyFill="1"/>
    <xf numFmtId="2" fontId="15" fillId="0" borderId="12" xfId="0" applyNumberFormat="1" applyFont="1" applyFill="1" applyBorder="1" applyAlignment="1">
      <alignment horizontal="left" vertical="center" wrapText="1"/>
    </xf>
    <xf numFmtId="0" fontId="27" fillId="0" borderId="17" xfId="0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left" vertical="center" wrapText="1"/>
    </xf>
    <xf numFmtId="0" fontId="15" fillId="0" borderId="12" xfId="54" applyFont="1" applyFill="1" applyBorder="1" applyAlignment="1">
      <alignment horizontal="center" vertical="center" wrapText="1"/>
    </xf>
    <xf numFmtId="172" fontId="15" fillId="0" borderId="12" xfId="54" applyNumberFormat="1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24" fillId="0" borderId="12" xfId="0" applyFont="1" applyFill="1" applyBorder="1" applyAlignment="1">
      <alignment horizontal="left" vertical="center" wrapText="1"/>
    </xf>
    <xf numFmtId="2" fontId="29" fillId="0" borderId="12" xfId="0" applyNumberFormat="1" applyFont="1" applyFill="1" applyBorder="1" applyAlignment="1">
      <alignment horizontal="center"/>
    </xf>
    <xf numFmtId="2" fontId="24" fillId="0" borderId="12" xfId="0" applyNumberFormat="1" applyFont="1" applyFill="1" applyBorder="1" applyAlignment="1">
      <alignment horizontal="left" vertical="center" wrapText="1"/>
    </xf>
    <xf numFmtId="2" fontId="27" fillId="0" borderId="18" xfId="0" applyNumberFormat="1" applyFont="1" applyFill="1" applyBorder="1" applyAlignment="1">
      <alignment horizontal="center" vertical="center" wrapText="1"/>
    </xf>
    <xf numFmtId="2" fontId="27" fillId="0" borderId="19" xfId="0" applyNumberFormat="1" applyFont="1" applyFill="1" applyBorder="1" applyAlignment="1">
      <alignment horizontal="left" vertical="center" wrapText="1"/>
    </xf>
    <xf numFmtId="2" fontId="27" fillId="0" borderId="19" xfId="0" applyNumberFormat="1" applyFont="1" applyFill="1" applyBorder="1" applyAlignment="1">
      <alignment horizontal="center" vertical="center"/>
    </xf>
    <xf numFmtId="1" fontId="27" fillId="0" borderId="19" xfId="54" applyNumberFormat="1" applyFont="1" applyFill="1" applyBorder="1" applyAlignment="1">
      <alignment horizontal="center" vertical="center" wrapText="1"/>
    </xf>
    <xf numFmtId="170" fontId="27" fillId="0" borderId="19" xfId="54" applyNumberFormat="1" applyFont="1" applyFill="1" applyBorder="1" applyAlignment="1">
      <alignment horizontal="center" vertical="center" wrapText="1"/>
    </xf>
    <xf numFmtId="2" fontId="27" fillId="0" borderId="19" xfId="54" applyNumberFormat="1" applyFont="1" applyFill="1" applyBorder="1" applyAlignment="1">
      <alignment horizontal="center" vertical="center" wrapText="1"/>
    </xf>
    <xf numFmtId="2" fontId="15" fillId="0" borderId="0" xfId="0" applyNumberFormat="1" applyFont="1" applyFill="1"/>
    <xf numFmtId="2" fontId="15" fillId="0" borderId="0" xfId="0" applyNumberFormat="1" applyFont="1" applyFill="1" applyAlignment="1">
      <alignment horizontal="center"/>
    </xf>
    <xf numFmtId="2" fontId="27" fillId="0" borderId="17" xfId="0" applyNumberFormat="1" applyFont="1" applyFill="1" applyBorder="1" applyAlignment="1">
      <alignment horizontal="center" vertical="center" wrapText="1"/>
    </xf>
    <xf numFmtId="2" fontId="27" fillId="0" borderId="14" xfId="0" applyNumberFormat="1" applyFont="1" applyFill="1" applyBorder="1" applyAlignment="1">
      <alignment horizontal="left" vertical="center" wrapText="1"/>
    </xf>
    <xf numFmtId="2" fontId="27" fillId="0" borderId="14" xfId="0" applyNumberFormat="1" applyFont="1" applyFill="1" applyBorder="1" applyAlignment="1">
      <alignment horizontal="center" vertical="center"/>
    </xf>
    <xf numFmtId="2" fontId="32" fillId="0" borderId="12" xfId="1" applyNumberFormat="1" applyFont="1" applyFill="1" applyBorder="1" applyAlignment="1" applyProtection="1">
      <alignment horizontal="center" vertical="center" wrapText="1"/>
    </xf>
    <xf numFmtId="2" fontId="15" fillId="0" borderId="12" xfId="0" applyNumberFormat="1" applyFont="1" applyFill="1" applyBorder="1"/>
    <xf numFmtId="2" fontId="15" fillId="0" borderId="12" xfId="0" applyNumberFormat="1" applyFont="1" applyFill="1" applyBorder="1" applyAlignment="1">
      <alignment horizontal="center"/>
    </xf>
    <xf numFmtId="2" fontId="15" fillId="0" borderId="13" xfId="0" applyNumberFormat="1" applyFont="1" applyFill="1" applyBorder="1" applyAlignment="1">
      <alignment horizontal="center"/>
    </xf>
    <xf numFmtId="1" fontId="15" fillId="0" borderId="0" xfId="0" applyNumberFormat="1" applyFont="1" applyFill="1"/>
    <xf numFmtId="2" fontId="27" fillId="0" borderId="12" xfId="0" applyNumberFormat="1" applyFont="1" applyFill="1" applyBorder="1" applyAlignment="1">
      <alignment horizontal="center"/>
    </xf>
    <xf numFmtId="1" fontId="15" fillId="0" borderId="12" xfId="0" applyNumberFormat="1" applyFont="1" applyFill="1" applyBorder="1" applyAlignment="1">
      <alignment horizontal="center" vertical="center"/>
    </xf>
    <xf numFmtId="170" fontId="15" fillId="0" borderId="12" xfId="0" applyNumberFormat="1" applyFont="1" applyFill="1" applyBorder="1"/>
    <xf numFmtId="170" fontId="15" fillId="0" borderId="12" xfId="0" applyNumberFormat="1" applyFont="1" applyFill="1" applyBorder="1" applyAlignment="1">
      <alignment horizontal="center"/>
    </xf>
    <xf numFmtId="1" fontId="27" fillId="0" borderId="12" xfId="0" applyNumberFormat="1" applyFont="1" applyFill="1" applyBorder="1" applyAlignment="1">
      <alignment horizontal="center" vertical="center"/>
    </xf>
    <xf numFmtId="2" fontId="27" fillId="0" borderId="22" xfId="0" applyNumberFormat="1" applyFont="1" applyFill="1" applyBorder="1" applyAlignment="1">
      <alignment horizontal="center" vertical="center" wrapText="1"/>
    </xf>
    <xf numFmtId="2" fontId="27" fillId="0" borderId="23" xfId="0" applyNumberFormat="1" applyFont="1" applyFill="1" applyBorder="1" applyAlignment="1">
      <alignment horizontal="left" vertical="center" wrapText="1"/>
    </xf>
    <xf numFmtId="2" fontId="27" fillId="0" borderId="23" xfId="0" applyNumberFormat="1" applyFont="1" applyFill="1" applyBorder="1" applyAlignment="1">
      <alignment horizontal="center" vertical="center"/>
    </xf>
    <xf numFmtId="1" fontId="27" fillId="0" borderId="23" xfId="0" applyNumberFormat="1" applyFont="1" applyFill="1" applyBorder="1" applyAlignment="1">
      <alignment horizontal="center" vertical="center"/>
    </xf>
    <xf numFmtId="49" fontId="15" fillId="0" borderId="0" xfId="54" applyNumberFormat="1" applyFont="1" applyFill="1" applyAlignment="1">
      <alignment horizontal="center" vertical="center"/>
    </xf>
    <xf numFmtId="0" fontId="15" fillId="0" borderId="0" xfId="54" applyFont="1" applyFill="1" applyAlignment="1">
      <alignment horizontal="center" vertical="center" wrapText="1"/>
    </xf>
    <xf numFmtId="169" fontId="15" fillId="0" borderId="0" xfId="0" applyNumberFormat="1" applyFont="1" applyFill="1" applyAlignment="1">
      <alignment horizontal="center"/>
    </xf>
    <xf numFmtId="0" fontId="15" fillId="0" borderId="12" xfId="0" applyFont="1" applyFill="1" applyBorder="1" applyAlignment="1">
      <alignment horizontal="center" vertical="center" wrapText="1"/>
    </xf>
    <xf numFmtId="2" fontId="27" fillId="0" borderId="12" xfId="0" applyNumberFormat="1" applyFont="1" applyFill="1" applyBorder="1" applyAlignment="1">
      <alignment horizontal="center" vertical="center" wrapText="1"/>
    </xf>
    <xf numFmtId="3" fontId="15" fillId="0" borderId="12" xfId="0" applyNumberFormat="1" applyFont="1" applyFill="1" applyBorder="1" applyAlignment="1">
      <alignment horizontal="center" vertical="center" wrapText="1"/>
    </xf>
    <xf numFmtId="49" fontId="15" fillId="0" borderId="12" xfId="0" applyNumberFormat="1" applyFont="1" applyFill="1" applyBorder="1" applyAlignment="1">
      <alignment horizontal="center" vertical="center" wrapText="1"/>
    </xf>
    <xf numFmtId="2" fontId="15" fillId="0" borderId="17" xfId="0" applyNumberFormat="1" applyFont="1" applyFill="1" applyBorder="1" applyAlignment="1">
      <alignment horizontal="center" wrapText="1"/>
    </xf>
    <xf numFmtId="2" fontId="15" fillId="0" borderId="12" xfId="0" applyNumberFormat="1" applyFont="1" applyFill="1" applyBorder="1" applyAlignment="1">
      <alignment horizontal="left" wrapText="1"/>
    </xf>
    <xf numFmtId="2" fontId="27" fillId="0" borderId="12" xfId="0" applyNumberFormat="1" applyFont="1" applyFill="1" applyBorder="1" applyAlignment="1">
      <alignment horizontal="center" wrapText="1"/>
    </xf>
    <xf numFmtId="170" fontId="15" fillId="0" borderId="0" xfId="0" applyNumberFormat="1" applyFont="1" applyFill="1"/>
    <xf numFmtId="168" fontId="15" fillId="0" borderId="12" xfId="0" applyNumberFormat="1" applyFont="1" applyFill="1" applyBorder="1"/>
    <xf numFmtId="2" fontId="15" fillId="0" borderId="13" xfId="0" applyNumberFormat="1" applyFont="1" applyFill="1" applyBorder="1"/>
    <xf numFmtId="2" fontId="27" fillId="0" borderId="23" xfId="0" applyNumberFormat="1" applyFont="1" applyFill="1" applyBorder="1" applyAlignment="1">
      <alignment horizontal="center" vertical="center" wrapText="1"/>
    </xf>
    <xf numFmtId="170" fontId="15" fillId="0" borderId="0" xfId="0" applyNumberFormat="1" applyFont="1" applyFill="1" applyAlignment="1">
      <alignment horizontal="center"/>
    </xf>
    <xf numFmtId="0" fontId="24" fillId="0" borderId="0" xfId="0" applyFont="1" applyAlignment="1">
      <alignment horizontal="center" vertical="center"/>
    </xf>
    <xf numFmtId="0" fontId="23" fillId="0" borderId="0" xfId="54" applyFont="1" applyAlignment="1">
      <alignment horizontal="center" vertical="center"/>
    </xf>
    <xf numFmtId="0" fontId="15" fillId="0" borderId="0" xfId="54" applyFont="1" applyAlignment="1">
      <alignment horizontal="center" vertical="top"/>
    </xf>
    <xf numFmtId="0" fontId="15" fillId="0" borderId="12" xfId="0" applyFont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31" fillId="0" borderId="0" xfId="54" applyFont="1" applyAlignment="1">
      <alignment horizontal="center" vertical="center"/>
    </xf>
    <xf numFmtId="0" fontId="27" fillId="0" borderId="0" xfId="47" applyFont="1" applyAlignment="1">
      <alignment horizontal="center"/>
    </xf>
    <xf numFmtId="0" fontId="2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2" fontId="15" fillId="0" borderId="26" xfId="0" applyNumberFormat="1" applyFont="1" applyFill="1" applyBorder="1" applyAlignment="1">
      <alignment horizontal="center" vertical="center" wrapText="1"/>
    </xf>
    <xf numFmtId="2" fontId="15" fillId="0" borderId="15" xfId="0" applyNumberFormat="1" applyFont="1" applyFill="1" applyBorder="1" applyAlignment="1">
      <alignment horizontal="left" vertical="center" wrapText="1"/>
    </xf>
    <xf numFmtId="2" fontId="27" fillId="0" borderId="15" xfId="0" applyNumberFormat="1" applyFont="1" applyFill="1" applyBorder="1" applyAlignment="1">
      <alignment horizontal="center" vertical="center"/>
    </xf>
    <xf numFmtId="1" fontId="15" fillId="0" borderId="15" xfId="54" applyNumberFormat="1" applyFont="1" applyFill="1" applyBorder="1" applyAlignment="1">
      <alignment horizontal="center" vertical="center" wrapText="1"/>
    </xf>
    <xf numFmtId="2" fontId="15" fillId="0" borderId="15" xfId="54" applyNumberFormat="1" applyFont="1" applyFill="1" applyBorder="1" applyAlignment="1">
      <alignment horizontal="center" vertical="center" wrapText="1"/>
    </xf>
    <xf numFmtId="14" fontId="15" fillId="0" borderId="15" xfId="54" applyNumberFormat="1" applyFont="1" applyFill="1" applyBorder="1" applyAlignment="1">
      <alignment horizontal="center" vertical="center" wrapText="1"/>
    </xf>
    <xf numFmtId="2" fontId="15" fillId="0" borderId="12" xfId="0" applyNumberFormat="1" applyFont="1" applyFill="1" applyBorder="1" applyAlignment="1">
      <alignment horizontal="center" vertical="center" wrapText="1"/>
    </xf>
    <xf numFmtId="0" fontId="0" fillId="0" borderId="12" xfId="0" applyFill="1" applyBorder="1"/>
    <xf numFmtId="2" fontId="15" fillId="0" borderId="12" xfId="0" applyNumberFormat="1" applyFont="1" applyFill="1" applyBorder="1" applyAlignment="1">
      <alignment horizontal="center" wrapText="1"/>
    </xf>
    <xf numFmtId="1" fontId="27" fillId="0" borderId="12" xfId="0" applyNumberFormat="1" applyFont="1" applyFill="1" applyBorder="1" applyAlignment="1">
      <alignment horizontal="center" vertical="center" wrapText="1"/>
    </xf>
    <xf numFmtId="0" fontId="15" fillId="0" borderId="12" xfId="0" applyFont="1" applyFill="1" applyBorder="1"/>
    <xf numFmtId="0" fontId="15" fillId="0" borderId="12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vertical="center"/>
    </xf>
    <xf numFmtId="0" fontId="23" fillId="0" borderId="0" xfId="54" applyFont="1" applyAlignment="1">
      <alignment horizontal="center" vertical="center"/>
    </xf>
    <xf numFmtId="0" fontId="15" fillId="0" borderId="0" xfId="54" applyFont="1" applyAlignment="1">
      <alignment horizontal="center" vertical="top"/>
    </xf>
    <xf numFmtId="0" fontId="15" fillId="0" borderId="0" xfId="0" applyFont="1" applyAlignment="1">
      <alignment horizontal="left" wrapText="1"/>
    </xf>
    <xf numFmtId="0" fontId="24" fillId="0" borderId="0" xfId="0" applyFont="1" applyAlignment="1">
      <alignment horizontal="center"/>
    </xf>
    <xf numFmtId="0" fontId="31" fillId="0" borderId="0" xfId="54" applyFont="1" applyAlignment="1">
      <alignment horizontal="center" vertical="center"/>
    </xf>
    <xf numFmtId="0" fontId="15" fillId="0" borderId="12" xfId="49" applyFont="1" applyBorder="1" applyAlignment="1">
      <alignment horizontal="center" vertical="center"/>
    </xf>
    <xf numFmtId="0" fontId="15" fillId="0" borderId="12" xfId="49" applyFont="1" applyBorder="1" applyAlignment="1">
      <alignment horizontal="center" vertical="center" wrapText="1"/>
    </xf>
    <xf numFmtId="0" fontId="27" fillId="0" borderId="0" xfId="47" applyFont="1" applyAlignment="1">
      <alignment horizontal="center"/>
    </xf>
    <xf numFmtId="0" fontId="2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2" fontId="25" fillId="0" borderId="12" xfId="54" applyNumberFormat="1" applyFont="1" applyFill="1" applyBorder="1" applyAlignment="1">
      <alignment horizontal="center" vertical="center" wrapText="1"/>
    </xf>
    <xf numFmtId="2" fontId="15" fillId="0" borderId="12" xfId="0" applyNumberFormat="1" applyFont="1" applyFill="1" applyBorder="1" applyAlignment="1">
      <alignment horizontal="center" vertical="center"/>
    </xf>
    <xf numFmtId="2" fontId="15" fillId="0" borderId="13" xfId="0" applyNumberFormat="1" applyFont="1" applyFill="1" applyBorder="1" applyAlignment="1">
      <alignment horizontal="center" vertical="center"/>
    </xf>
    <xf numFmtId="2" fontId="15" fillId="0" borderId="12" xfId="1" applyNumberFormat="1" applyFont="1" applyFill="1" applyBorder="1" applyAlignment="1" applyProtection="1">
      <alignment horizontal="center" vertical="center" wrapText="1"/>
    </xf>
    <xf numFmtId="2" fontId="33" fillId="0" borderId="23" xfId="1" applyNumberFormat="1" applyFont="1" applyFill="1" applyBorder="1" applyAlignment="1" applyProtection="1">
      <alignment horizontal="center" vertical="center" wrapText="1"/>
    </xf>
    <xf numFmtId="2" fontId="33" fillId="0" borderId="24" xfId="1" applyNumberFormat="1" applyFont="1" applyFill="1" applyBorder="1" applyAlignment="1" applyProtection="1">
      <alignment horizontal="center" vertical="center" wrapText="1"/>
    </xf>
    <xf numFmtId="2" fontId="27" fillId="0" borderId="12" xfId="44" applyNumberFormat="1" applyFont="1" applyBorder="1" applyAlignment="1">
      <alignment horizontal="center" vertical="center" wrapText="1"/>
    </xf>
    <xf numFmtId="2" fontId="27" fillId="0" borderId="13" xfId="44" applyNumberFormat="1" applyFont="1" applyBorder="1" applyAlignment="1">
      <alignment horizontal="center" vertical="center" wrapText="1"/>
    </xf>
    <xf numFmtId="2" fontId="15" fillId="0" borderId="12" xfId="44" applyNumberFormat="1" applyBorder="1" applyAlignment="1">
      <alignment horizontal="center" vertical="center" wrapText="1"/>
    </xf>
    <xf numFmtId="2" fontId="15" fillId="0" borderId="13" xfId="44" applyNumberFormat="1" applyBorder="1" applyAlignment="1">
      <alignment horizontal="center" vertical="center" wrapText="1"/>
    </xf>
    <xf numFmtId="2" fontId="25" fillId="0" borderId="12" xfId="44" applyNumberFormat="1" applyFont="1" applyBorder="1" applyAlignment="1">
      <alignment horizontal="center" vertical="center" wrapText="1"/>
    </xf>
    <xf numFmtId="2" fontId="15" fillId="0" borderId="23" xfId="44" applyNumberFormat="1" applyBorder="1" applyAlignment="1">
      <alignment horizontal="center" vertical="center" wrapText="1"/>
    </xf>
    <xf numFmtId="2" fontId="15" fillId="0" borderId="24" xfId="44" applyNumberFormat="1" applyBorder="1" applyAlignment="1">
      <alignment horizontal="center" vertical="center" wrapText="1"/>
    </xf>
    <xf numFmtId="0" fontId="27" fillId="0" borderId="12" xfId="0" applyFont="1" applyFill="1" applyBorder="1"/>
    <xf numFmtId="0" fontId="15" fillId="0" borderId="12" xfId="0" applyFont="1" applyFill="1" applyBorder="1" applyAlignment="1">
      <alignment horizontal="center" vertical="center"/>
    </xf>
    <xf numFmtId="0" fontId="27" fillId="0" borderId="12" xfId="0" applyFont="1" applyFill="1" applyBorder="1" applyAlignment="1">
      <alignment horizontal="center" vertical="center"/>
    </xf>
    <xf numFmtId="2" fontId="27" fillId="0" borderId="35" xfId="54" applyNumberFormat="1" applyFont="1" applyFill="1" applyBorder="1" applyAlignment="1">
      <alignment horizontal="center" vertical="center" wrapText="1"/>
    </xf>
    <xf numFmtId="14" fontId="15" fillId="0" borderId="12" xfId="0" applyNumberFormat="1" applyFont="1" applyFill="1" applyBorder="1"/>
    <xf numFmtId="14" fontId="15" fillId="0" borderId="12" xfId="0" applyNumberFormat="1" applyFont="1" applyFill="1" applyBorder="1" applyAlignment="1">
      <alignment horizontal="center" vertical="center"/>
    </xf>
    <xf numFmtId="2" fontId="15" fillId="0" borderId="21" xfId="0" applyNumberFormat="1" applyFont="1" applyFill="1" applyBorder="1"/>
    <xf numFmtId="2" fontId="15" fillId="0" borderId="21" xfId="0" applyNumberFormat="1" applyFont="1" applyFill="1" applyBorder="1" applyAlignment="1">
      <alignment horizontal="center" vertical="center"/>
    </xf>
    <xf numFmtId="2" fontId="33" fillId="0" borderId="38" xfId="1" applyNumberFormat="1" applyFont="1" applyFill="1" applyBorder="1" applyAlignment="1" applyProtection="1">
      <alignment horizontal="center" vertical="center" wrapText="1"/>
    </xf>
    <xf numFmtId="0" fontId="42" fillId="0" borderId="14" xfId="44" applyFont="1" applyBorder="1" applyAlignment="1">
      <alignment horizontal="center" vertical="center" wrapText="1"/>
    </xf>
    <xf numFmtId="2" fontId="15" fillId="0" borderId="21" xfId="44" applyNumberFormat="1" applyBorder="1" applyAlignment="1">
      <alignment horizontal="center" vertical="center" wrapText="1"/>
    </xf>
    <xf numFmtId="2" fontId="15" fillId="0" borderId="38" xfId="44" applyNumberFormat="1" applyBorder="1" applyAlignment="1">
      <alignment horizontal="center" vertical="center" wrapText="1"/>
    </xf>
    <xf numFmtId="2" fontId="15" fillId="0" borderId="12" xfId="0" applyNumberFormat="1" applyFont="1" applyBorder="1" applyAlignment="1">
      <alignment horizontal="center" vertical="center" wrapText="1"/>
    </xf>
    <xf numFmtId="2" fontId="15" fillId="0" borderId="12" xfId="0" applyNumberFormat="1" applyFont="1" applyBorder="1" applyAlignment="1">
      <alignment horizontal="center" vertical="center"/>
    </xf>
    <xf numFmtId="2" fontId="15" fillId="0" borderId="0" xfId="54" applyNumberFormat="1" applyFont="1" applyFill="1" applyBorder="1" applyAlignment="1">
      <alignment horizontal="center" vertical="center" wrapText="1"/>
    </xf>
    <xf numFmtId="2" fontId="15" fillId="0" borderId="0" xfId="0" applyNumberFormat="1" applyFont="1" applyFill="1" applyAlignment="1">
      <alignment horizontal="center" vertical="center"/>
    </xf>
    <xf numFmtId="2" fontId="15" fillId="0" borderId="39" xfId="54" applyNumberFormat="1" applyFont="1" applyFill="1" applyBorder="1" applyAlignment="1">
      <alignment horizontal="center" vertical="center" wrapText="1"/>
    </xf>
    <xf numFmtId="0" fontId="15" fillId="0" borderId="12" xfId="44" applyBorder="1" applyAlignment="1">
      <alignment wrapText="1"/>
    </xf>
    <xf numFmtId="0" fontId="15" fillId="0" borderId="12" xfId="44" applyBorder="1"/>
    <xf numFmtId="0" fontId="24" fillId="0" borderId="0" xfId="0" applyFont="1" applyAlignment="1"/>
    <xf numFmtId="0" fontId="31" fillId="0" borderId="0" xfId="54" applyFont="1" applyAlignment="1">
      <alignment vertical="center"/>
    </xf>
    <xf numFmtId="0" fontId="15" fillId="0" borderId="0" xfId="0" applyFont="1" applyAlignment="1">
      <alignment horizontal="left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30" fillId="0" borderId="0" xfId="0" applyFont="1" applyFill="1" applyAlignment="1">
      <alignment horizontal="left" vertical="top" wrapText="1"/>
    </xf>
    <xf numFmtId="0" fontId="24" fillId="0" borderId="0" xfId="0" applyFont="1" applyAlignment="1">
      <alignment horizontal="center" vertical="center"/>
    </xf>
    <xf numFmtId="0" fontId="23" fillId="0" borderId="0" xfId="54" applyFont="1" applyAlignment="1">
      <alignment horizontal="center" vertical="center"/>
    </xf>
    <xf numFmtId="0" fontId="15" fillId="0" borderId="0" xfId="54" applyFont="1" applyAlignment="1">
      <alignment horizontal="center" vertical="top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textRotation="90" wrapText="1"/>
    </xf>
    <xf numFmtId="0" fontId="25" fillId="0" borderId="11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15" fillId="0" borderId="4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1" fontId="27" fillId="0" borderId="0" xfId="0" applyNumberFormat="1" applyFont="1" applyAlignment="1">
      <alignment horizontal="center" vertical="top"/>
    </xf>
    <xf numFmtId="0" fontId="15" fillId="0" borderId="12" xfId="49" applyFont="1" applyBorder="1" applyAlignment="1">
      <alignment horizontal="center" vertical="center" wrapText="1"/>
    </xf>
    <xf numFmtId="0" fontId="15" fillId="0" borderId="21" xfId="49" applyFont="1" applyBorder="1" applyAlignment="1">
      <alignment horizontal="center" vertical="center"/>
    </xf>
    <xf numFmtId="0" fontId="15" fillId="0" borderId="33" xfId="49" applyFont="1" applyBorder="1" applyAlignment="1">
      <alignment horizontal="center" vertical="center"/>
    </xf>
    <xf numFmtId="0" fontId="15" fillId="0" borderId="25" xfId="49" applyFont="1" applyBorder="1" applyAlignment="1">
      <alignment horizontal="center" vertical="center"/>
    </xf>
    <xf numFmtId="0" fontId="15" fillId="0" borderId="41" xfId="49" applyFont="1" applyBorder="1" applyAlignment="1">
      <alignment horizontal="center" vertical="center"/>
    </xf>
    <xf numFmtId="0" fontId="15" fillId="0" borderId="10" xfId="49" applyFont="1" applyBorder="1" applyAlignment="1">
      <alignment horizontal="center" vertical="center" wrapText="1"/>
    </xf>
    <xf numFmtId="0" fontId="15" fillId="0" borderId="11" xfId="49" applyFont="1" applyBorder="1" applyAlignment="1">
      <alignment horizontal="center" vertical="center" wrapText="1"/>
    </xf>
    <xf numFmtId="0" fontId="15" fillId="0" borderId="12" xfId="49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27" fillId="0" borderId="0" xfId="47" applyFont="1" applyAlignment="1">
      <alignment horizontal="center"/>
    </xf>
    <xf numFmtId="0" fontId="27" fillId="0" borderId="0" xfId="0" applyFont="1" applyAlignment="1">
      <alignment horizontal="center"/>
    </xf>
    <xf numFmtId="0" fontId="31" fillId="0" borderId="0" xfId="54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15" fillId="0" borderId="39" xfId="49" applyFont="1" applyBorder="1" applyAlignment="1">
      <alignment horizontal="center" vertical="center" wrapText="1"/>
    </xf>
    <xf numFmtId="0" fontId="15" fillId="0" borderId="14" xfId="49" applyFont="1" applyBorder="1" applyAlignment="1">
      <alignment horizontal="center" vertical="center" wrapText="1"/>
    </xf>
    <xf numFmtId="0" fontId="15" fillId="0" borderId="27" xfId="49" applyFont="1" applyBorder="1" applyAlignment="1">
      <alignment horizontal="center" vertical="center" wrapText="1"/>
    </xf>
    <xf numFmtId="0" fontId="15" fillId="0" borderId="28" xfId="49" applyFont="1" applyBorder="1" applyAlignment="1">
      <alignment horizontal="center" vertical="center" wrapText="1"/>
    </xf>
    <xf numFmtId="0" fontId="15" fillId="0" borderId="34" xfId="49" applyFont="1" applyBorder="1" applyAlignment="1">
      <alignment horizontal="center" vertical="center" wrapText="1"/>
    </xf>
    <xf numFmtId="0" fontId="15" fillId="0" borderId="42" xfId="49" applyFont="1" applyBorder="1" applyAlignment="1">
      <alignment horizontal="center" vertical="center" wrapText="1"/>
    </xf>
    <xf numFmtId="0" fontId="15" fillId="0" borderId="29" xfId="49" applyFont="1" applyBorder="1" applyAlignment="1">
      <alignment horizontal="center" vertical="center" wrapText="1"/>
    </xf>
    <xf numFmtId="0" fontId="15" fillId="0" borderId="30" xfId="49" applyFont="1" applyBorder="1" applyAlignment="1">
      <alignment horizontal="center" vertical="center" wrapText="1"/>
    </xf>
    <xf numFmtId="0" fontId="15" fillId="0" borderId="37" xfId="49" applyFont="1" applyBorder="1" applyAlignment="1">
      <alignment horizontal="center" vertical="center" wrapText="1"/>
    </xf>
    <xf numFmtId="0" fontId="15" fillId="0" borderId="43" xfId="49" applyFont="1" applyBorder="1" applyAlignment="1">
      <alignment horizontal="center" vertical="center" wrapText="1"/>
    </xf>
    <xf numFmtId="0" fontId="27" fillId="0" borderId="0" xfId="57" applyFont="1" applyAlignment="1">
      <alignment horizontal="center"/>
    </xf>
    <xf numFmtId="0" fontId="27" fillId="0" borderId="17" xfId="44" applyFont="1" applyBorder="1" applyAlignment="1">
      <alignment horizontal="left" vertical="center" wrapText="1"/>
    </xf>
    <xf numFmtId="49" fontId="34" fillId="0" borderId="0" xfId="44" applyNumberFormat="1" applyFont="1" applyAlignment="1">
      <alignment horizontal="center" vertical="center"/>
    </xf>
    <xf numFmtId="0" fontId="39" fillId="0" borderId="0" xfId="44" applyFont="1" applyAlignment="1">
      <alignment horizontal="center" vertical="center" wrapText="1"/>
    </xf>
    <xf numFmtId="0" fontId="40" fillId="0" borderId="0" xfId="44" applyFont="1" applyAlignment="1">
      <alignment horizontal="center"/>
    </xf>
    <xf numFmtId="49" fontId="41" fillId="0" borderId="10" xfId="44" applyNumberFormat="1" applyFont="1" applyBorder="1" applyAlignment="1">
      <alignment horizontal="center" vertical="center" wrapText="1"/>
    </xf>
    <xf numFmtId="0" fontId="42" fillId="0" borderId="11" xfId="44" applyFont="1" applyBorder="1" applyAlignment="1">
      <alignment horizontal="center" vertical="center" wrapText="1"/>
    </xf>
    <xf numFmtId="0" fontId="42" fillId="0" borderId="31" xfId="44" applyFont="1" applyBorder="1" applyAlignment="1">
      <alignment horizontal="center" vertical="center" wrapText="1"/>
    </xf>
    <xf numFmtId="0" fontId="42" fillId="0" borderId="32" xfId="44" applyFont="1" applyBorder="1" applyAlignment="1">
      <alignment horizontal="center" vertical="center" wrapText="1"/>
    </xf>
    <xf numFmtId="0" fontId="15" fillId="0" borderId="31" xfId="44" applyBorder="1" applyAlignment="1">
      <alignment horizontal="center" vertical="center" wrapText="1"/>
    </xf>
    <xf numFmtId="0" fontId="15" fillId="0" borderId="32" xfId="44" applyBorder="1" applyAlignment="1">
      <alignment horizontal="center" vertical="center" wrapText="1"/>
    </xf>
    <xf numFmtId="0" fontId="15" fillId="0" borderId="40" xfId="44" applyBorder="1" applyAlignment="1">
      <alignment horizontal="center" vertical="center" wrapText="1"/>
    </xf>
    <xf numFmtId="0" fontId="35" fillId="0" borderId="0" xfId="47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27" fillId="0" borderId="0" xfId="44" applyFont="1" applyAlignment="1">
      <alignment horizontal="center" vertical="center" wrapText="1"/>
    </xf>
    <xf numFmtId="0" fontId="37" fillId="0" borderId="0" xfId="38" applyFont="1" applyAlignment="1">
      <alignment horizontal="center" vertical="center"/>
    </xf>
    <xf numFmtId="0" fontId="38" fillId="0" borderId="0" xfId="38" applyFont="1" applyAlignment="1">
      <alignment horizontal="center" vertical="top"/>
    </xf>
  </cellXfs>
  <cellStyles count="71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Normal 2" xfId="20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вод  2" xfId="27"/>
    <cellStyle name="Вывод 2" xfId="28"/>
    <cellStyle name="Вычисление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10" xfId="38"/>
    <cellStyle name="Обычный 12 2" xfId="39"/>
    <cellStyle name="Обычный 2" xfId="40"/>
    <cellStyle name="Обычный 2 2" xfId="41"/>
    <cellStyle name="Обычный 2 3" xfId="42"/>
    <cellStyle name="Обычный 3" xfId="43"/>
    <cellStyle name="Обычный 3 2" xfId="44"/>
    <cellStyle name="Обычный 3 2 2 2" xfId="45"/>
    <cellStyle name="Обычный 3 21" xfId="46"/>
    <cellStyle name="Обычный 4" xfId="47"/>
    <cellStyle name="Обычный 4 2" xfId="48"/>
    <cellStyle name="Обычный 5" xfId="49"/>
    <cellStyle name="Обычный 6" xfId="50"/>
    <cellStyle name="Обычный 6 2" xfId="51"/>
    <cellStyle name="Обычный 6 2 2" xfId="52"/>
    <cellStyle name="Обычный 6 2 3" xfId="53"/>
    <cellStyle name="Обычный 7" xfId="54"/>
    <cellStyle name="Обычный 7 2" xfId="55"/>
    <cellStyle name="Обычный 8" xfId="56"/>
    <cellStyle name="Обычный_Форматы по компаниям_last" xfId="57"/>
    <cellStyle name="Плохой 2" xfId="58"/>
    <cellStyle name="Пояснение 2" xfId="59"/>
    <cellStyle name="Примечание 2" xfId="60"/>
    <cellStyle name="Процентный 2" xfId="61"/>
    <cellStyle name="Процентный 3" xfId="62"/>
    <cellStyle name="Связанная ячейка 2" xfId="63"/>
    <cellStyle name="Стиль 1" xfId="64"/>
    <cellStyle name="Текст предупреждения 2" xfId="65"/>
    <cellStyle name="Финансовый" xfId="1" builtinId="3"/>
    <cellStyle name="Финансовый 2" xfId="66"/>
    <cellStyle name="Финансовый 2 2" xfId="67"/>
    <cellStyle name="Финансовый 2 2 2 2 2" xfId="68"/>
    <cellStyle name="Финансовый 3" xfId="69"/>
    <cellStyle name="Хороший 2" xfId="7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2D05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C0C0"/>
  </sheetPr>
  <dimension ref="A1:KX48"/>
  <sheetViews>
    <sheetView view="pageBreakPreview" topLeftCell="A16" zoomScale="142" zoomScaleNormal="70" zoomScaleSheetLayoutView="142" zoomScalePageLayoutView="55" workbookViewId="0">
      <pane xSplit="2" topLeftCell="CM1" activePane="topRight" state="frozen"/>
      <selection activeCell="A7" sqref="A7"/>
      <selection pane="topRight" activeCell="A39" sqref="A39:XFD39"/>
    </sheetView>
  </sheetViews>
  <sheetFormatPr defaultColWidth="9" defaultRowHeight="15.75"/>
  <cols>
    <col min="1" max="1" width="12" style="7" customWidth="1"/>
    <col min="2" max="2" width="59.7109375" style="7" customWidth="1"/>
    <col min="3" max="3" width="19.7109375" style="7" customWidth="1"/>
    <col min="4" max="4" width="17.140625" style="7" customWidth="1"/>
    <col min="5" max="5" width="12.7109375" style="7" customWidth="1"/>
    <col min="6" max="6" width="12.7109375" style="187" customWidth="1"/>
    <col min="7" max="7" width="9.7109375" style="7" customWidth="1"/>
    <col min="8" max="8" width="12.140625" style="7" customWidth="1"/>
    <col min="9" max="9" width="16.7109375" style="7" customWidth="1"/>
    <col min="10" max="10" width="11.7109375" style="187" customWidth="1"/>
    <col min="11" max="11" width="12.42578125" style="187" customWidth="1"/>
    <col min="12" max="12" width="11.42578125" style="187" customWidth="1"/>
    <col min="13" max="13" width="15.7109375" style="7" customWidth="1"/>
    <col min="14" max="14" width="15.7109375" style="187" customWidth="1"/>
    <col min="15" max="15" width="18.7109375" style="7" customWidth="1"/>
    <col min="16" max="16" width="18.7109375" style="187" customWidth="1"/>
    <col min="17" max="20" width="8.42578125" style="7" customWidth="1"/>
    <col min="21" max="23" width="8.42578125" style="8" customWidth="1"/>
    <col min="24" max="24" width="8.42578125" style="7" customWidth="1"/>
    <col min="25" max="32" width="8.42578125" style="187" customWidth="1"/>
    <col min="33" max="36" width="8.85546875" style="7" customWidth="1"/>
    <col min="37" max="39" width="8.85546875" style="8" customWidth="1"/>
    <col min="40" max="40" width="8.85546875" style="7" customWidth="1"/>
    <col min="41" max="43" width="8.85546875" style="187" customWidth="1"/>
    <col min="44" max="44" width="12.7109375" style="187" customWidth="1"/>
    <col min="45" max="48" width="8.85546875" style="187" customWidth="1"/>
    <col min="49" max="49" width="9.42578125" style="7" customWidth="1"/>
    <col min="50" max="51" width="6.5703125" style="7" customWidth="1"/>
    <col min="52" max="52" width="6.85546875" style="7" customWidth="1"/>
    <col min="53" max="53" width="7.28515625" style="8" customWidth="1"/>
    <col min="54" max="54" width="5.28515625" style="8" customWidth="1"/>
    <col min="55" max="55" width="7.7109375" style="8" customWidth="1"/>
    <col min="56" max="56" width="7.85546875" style="7" customWidth="1"/>
    <col min="57" max="64" width="7.85546875" style="187" customWidth="1"/>
    <col min="65" max="72" width="7.85546875" style="162" customWidth="1"/>
    <col min="73" max="79" width="7.85546875" style="187" customWidth="1"/>
    <col min="80" max="80" width="10.28515625" style="187" customWidth="1"/>
    <col min="81" max="87" width="7.85546875" style="187" customWidth="1"/>
    <col min="88" max="88" width="15.7109375" style="7" customWidth="1"/>
    <col min="89" max="90" width="4.7109375" style="7" customWidth="1"/>
    <col min="91" max="91" width="13.85546875" style="7" bestFit="1" customWidth="1"/>
    <col min="92" max="92" width="8.42578125" style="8" bestFit="1" customWidth="1"/>
    <col min="93" max="93" width="13.85546875" style="8" bestFit="1" customWidth="1"/>
    <col min="94" max="94" width="7.7109375" style="8" bestFit="1" customWidth="1"/>
    <col min="95" max="95" width="20.85546875" style="7" customWidth="1"/>
    <col min="96" max="96" width="38.7109375" style="7" customWidth="1"/>
    <col min="97" max="97" width="10.28515625" style="7" customWidth="1"/>
    <col min="98" max="102" width="9" style="7"/>
    <col min="103" max="103" width="10.7109375" style="7" customWidth="1"/>
    <col min="104" max="310" width="9" style="7"/>
  </cols>
  <sheetData>
    <row r="1" spans="1:310" s="7" customFormat="1" ht="18.75">
      <c r="F1" s="187"/>
      <c r="J1" s="187"/>
      <c r="K1" s="187"/>
      <c r="L1" s="187"/>
      <c r="N1" s="187"/>
      <c r="O1" s="187" t="s">
        <v>183</v>
      </c>
      <c r="P1" s="187"/>
      <c r="Y1" s="187"/>
      <c r="Z1" s="187"/>
      <c r="AA1" s="187"/>
      <c r="AB1" s="187"/>
      <c r="AC1" s="187"/>
      <c r="AD1" s="187"/>
      <c r="AE1" s="187"/>
      <c r="AF1" s="187"/>
      <c r="AO1" s="187"/>
      <c r="AP1" s="187"/>
      <c r="AQ1" s="187"/>
      <c r="AR1" s="187"/>
      <c r="AS1" s="187"/>
      <c r="AT1" s="187"/>
      <c r="AU1" s="187"/>
      <c r="AV1" s="187"/>
      <c r="BE1" s="187"/>
      <c r="BF1" s="187"/>
      <c r="BG1" s="187"/>
      <c r="BH1" s="187"/>
      <c r="BI1" s="187"/>
      <c r="BJ1" s="187"/>
      <c r="BK1" s="187"/>
      <c r="BL1" s="187"/>
      <c r="BM1" s="162"/>
      <c r="BN1" s="162"/>
      <c r="BO1" s="162"/>
      <c r="BP1" s="162"/>
      <c r="BQ1" s="162"/>
      <c r="BR1" s="162"/>
      <c r="BS1" s="162"/>
      <c r="BT1" s="162"/>
      <c r="BU1" s="187"/>
      <c r="BV1" s="187"/>
      <c r="BW1" s="187"/>
      <c r="BX1" s="187"/>
      <c r="BY1" s="187"/>
      <c r="BZ1" s="187"/>
      <c r="CA1" s="187"/>
      <c r="CB1" s="187"/>
      <c r="CC1" s="187"/>
      <c r="CD1" s="187"/>
      <c r="CE1" s="187"/>
      <c r="CF1" s="187"/>
      <c r="CG1" s="187"/>
      <c r="CH1" s="187"/>
      <c r="CI1" s="187"/>
      <c r="CQ1" s="9" t="s">
        <v>0</v>
      </c>
    </row>
    <row r="2" spans="1:310" s="7" customFormat="1" ht="18.75">
      <c r="F2" s="187"/>
      <c r="J2" s="187"/>
      <c r="K2" s="187"/>
      <c r="L2" s="187"/>
      <c r="N2" s="187"/>
      <c r="P2" s="187"/>
      <c r="Y2" s="187"/>
      <c r="Z2" s="187"/>
      <c r="AA2" s="187"/>
      <c r="AB2" s="187"/>
      <c r="AC2" s="187"/>
      <c r="AD2" s="187"/>
      <c r="AE2" s="187"/>
      <c r="AF2" s="187"/>
      <c r="AO2" s="187"/>
      <c r="AP2" s="187"/>
      <c r="AQ2" s="187"/>
      <c r="AR2" s="187"/>
      <c r="AS2" s="187"/>
      <c r="AT2" s="187"/>
      <c r="AU2" s="187"/>
      <c r="AV2" s="187"/>
      <c r="BE2" s="187"/>
      <c r="BF2" s="187"/>
      <c r="BG2" s="187"/>
      <c r="BH2" s="187"/>
      <c r="BI2" s="187"/>
      <c r="BJ2" s="187"/>
      <c r="BK2" s="187"/>
      <c r="BL2" s="187"/>
      <c r="BM2" s="162"/>
      <c r="BN2" s="162"/>
      <c r="BO2" s="162"/>
      <c r="BP2" s="162"/>
      <c r="BQ2" s="162"/>
      <c r="BR2" s="162"/>
      <c r="BS2" s="162"/>
      <c r="BT2" s="162"/>
      <c r="BU2" s="187"/>
      <c r="BV2" s="187"/>
      <c r="BW2" s="187"/>
      <c r="BX2" s="187"/>
      <c r="BY2" s="187"/>
      <c r="BZ2" s="187"/>
      <c r="CA2" s="187"/>
      <c r="CB2" s="187"/>
      <c r="CC2" s="187"/>
      <c r="CD2" s="187"/>
      <c r="CE2" s="187"/>
      <c r="CF2" s="187"/>
      <c r="CG2" s="187"/>
      <c r="CH2" s="187"/>
      <c r="CI2" s="187"/>
      <c r="CQ2" s="10"/>
    </row>
    <row r="3" spans="1:310" s="7" customFormat="1" ht="18.75">
      <c r="A3" s="232" t="s">
        <v>1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32"/>
      <c r="Z3" s="232"/>
      <c r="AA3" s="232"/>
      <c r="AB3" s="232"/>
      <c r="AC3" s="232"/>
      <c r="AD3" s="232"/>
      <c r="AE3" s="232"/>
      <c r="AF3" s="232"/>
      <c r="AG3" s="232"/>
      <c r="AH3" s="232"/>
      <c r="AI3" s="232"/>
      <c r="AJ3" s="232"/>
      <c r="AK3" s="232"/>
      <c r="AL3" s="232"/>
      <c r="AM3" s="232"/>
      <c r="AN3" s="232"/>
      <c r="AO3" s="176"/>
      <c r="AP3" s="176"/>
      <c r="AQ3" s="176"/>
      <c r="AR3" s="176"/>
      <c r="AS3" s="176"/>
      <c r="AT3" s="176"/>
      <c r="AU3" s="176"/>
      <c r="AV3" s="176"/>
      <c r="AW3" s="6"/>
      <c r="AX3" s="6"/>
      <c r="AY3" s="6"/>
      <c r="AZ3" s="6"/>
      <c r="BA3" s="6"/>
      <c r="BB3" s="6"/>
      <c r="BC3" s="6"/>
      <c r="BD3" s="6"/>
      <c r="BE3" s="176"/>
      <c r="BF3" s="176"/>
      <c r="BG3" s="176"/>
      <c r="BH3" s="176"/>
      <c r="BI3" s="176"/>
      <c r="BJ3" s="176"/>
      <c r="BK3" s="176"/>
      <c r="BL3" s="176"/>
      <c r="BM3" s="153"/>
      <c r="BN3" s="153"/>
      <c r="BO3" s="153"/>
      <c r="BP3" s="153"/>
      <c r="BQ3" s="153"/>
      <c r="BR3" s="153"/>
      <c r="BS3" s="153"/>
      <c r="BT3" s="153"/>
      <c r="BU3" s="176"/>
      <c r="BV3" s="176"/>
      <c r="BW3" s="176"/>
      <c r="BX3" s="176"/>
      <c r="BY3" s="176"/>
      <c r="BZ3" s="176"/>
      <c r="CA3" s="176"/>
      <c r="CB3" s="176"/>
      <c r="CC3" s="176"/>
      <c r="CD3" s="176"/>
      <c r="CE3" s="176"/>
      <c r="CF3" s="176"/>
      <c r="CG3" s="176"/>
      <c r="CH3" s="176"/>
      <c r="CI3" s="176"/>
    </row>
    <row r="4" spans="1:310" ht="18.75">
      <c r="A4" s="232" t="s">
        <v>2</v>
      </c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  <c r="Y4" s="232"/>
      <c r="Z4" s="232"/>
      <c r="AA4" s="232"/>
      <c r="AB4" s="232"/>
      <c r="AC4" s="232"/>
      <c r="AD4" s="232"/>
      <c r="AE4" s="232"/>
      <c r="AF4" s="232"/>
      <c r="AG4" s="232"/>
      <c r="AH4" s="232"/>
      <c r="AI4" s="232"/>
      <c r="AJ4" s="232"/>
      <c r="AK4" s="232"/>
      <c r="AL4" s="232"/>
      <c r="AM4" s="232"/>
      <c r="AN4" s="232"/>
      <c r="AO4" s="176"/>
      <c r="AP4" s="176"/>
      <c r="AQ4" s="176"/>
      <c r="AR4" s="176"/>
      <c r="AS4" s="176"/>
      <c r="AT4" s="176"/>
      <c r="AU4" s="176"/>
      <c r="AV4" s="176"/>
      <c r="AW4" s="6"/>
      <c r="AX4" s="6"/>
      <c r="AY4" s="6"/>
      <c r="AZ4" s="6"/>
      <c r="BA4" s="6"/>
      <c r="BB4" s="6"/>
      <c r="BC4" s="6"/>
      <c r="BD4" s="6"/>
      <c r="BE4" s="176"/>
      <c r="BF4" s="176"/>
      <c r="BG4" s="176"/>
      <c r="BH4" s="176"/>
      <c r="BI4" s="176"/>
      <c r="BJ4" s="176"/>
      <c r="BK4" s="176"/>
      <c r="BL4" s="176"/>
      <c r="BM4" s="153"/>
      <c r="BN4" s="153"/>
      <c r="BO4" s="153"/>
      <c r="BP4" s="153"/>
      <c r="BQ4" s="153"/>
      <c r="BR4" s="153"/>
      <c r="BS4" s="153"/>
      <c r="BT4" s="153"/>
      <c r="BU4" s="176"/>
      <c r="BV4" s="176"/>
      <c r="BW4" s="176"/>
      <c r="BX4" s="176"/>
      <c r="BY4" s="176"/>
      <c r="BZ4" s="176"/>
      <c r="CA4" s="176"/>
      <c r="CB4" s="176"/>
      <c r="CC4" s="176"/>
      <c r="CD4" s="176"/>
      <c r="CE4" s="176"/>
      <c r="CF4" s="176"/>
      <c r="CG4" s="176"/>
      <c r="CH4" s="176"/>
      <c r="CI4" s="176"/>
      <c r="CJ4" s="1"/>
      <c r="CK4" s="1"/>
      <c r="CL4" s="1"/>
      <c r="CM4" s="1"/>
      <c r="CN4" s="1"/>
      <c r="CO4" s="1"/>
      <c r="CP4" s="1"/>
      <c r="CQ4" s="1"/>
    </row>
    <row r="5" spans="1:310" ht="18.7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"/>
      <c r="CK5" s="1"/>
      <c r="CL5" s="1"/>
      <c r="CM5" s="1"/>
      <c r="CN5" s="1"/>
      <c r="CO5" s="1"/>
      <c r="CP5" s="1"/>
      <c r="CQ5" s="1"/>
    </row>
    <row r="6" spans="1:310" ht="18.75">
      <c r="A6" s="233" t="s">
        <v>3</v>
      </c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  <c r="O6" s="233"/>
      <c r="P6" s="233"/>
      <c r="Q6" s="233"/>
      <c r="R6" s="233"/>
      <c r="S6" s="233"/>
      <c r="T6" s="233"/>
      <c r="U6" s="233"/>
      <c r="V6" s="233"/>
      <c r="W6" s="233"/>
      <c r="X6" s="233"/>
      <c r="Y6" s="233"/>
      <c r="Z6" s="233"/>
      <c r="AA6" s="233"/>
      <c r="AB6" s="233"/>
      <c r="AC6" s="233"/>
      <c r="AD6" s="233"/>
      <c r="AE6" s="233"/>
      <c r="AF6" s="233"/>
      <c r="AG6" s="233"/>
      <c r="AH6" s="233"/>
      <c r="AI6" s="233"/>
      <c r="AJ6" s="233"/>
      <c r="AK6" s="233"/>
      <c r="AL6" s="233"/>
      <c r="AM6" s="233"/>
      <c r="AN6" s="233"/>
      <c r="AO6" s="177"/>
      <c r="AP6" s="177"/>
      <c r="AQ6" s="177"/>
      <c r="AR6" s="177"/>
      <c r="AS6" s="177"/>
      <c r="AT6" s="177"/>
      <c r="AU6" s="177"/>
      <c r="AV6" s="177"/>
      <c r="AW6" s="5"/>
      <c r="AX6" s="5"/>
      <c r="AY6" s="5"/>
      <c r="AZ6" s="5"/>
      <c r="BA6" s="5"/>
      <c r="BB6" s="5"/>
      <c r="BC6" s="5"/>
      <c r="BD6" s="5"/>
      <c r="BE6" s="177"/>
      <c r="BF6" s="177"/>
      <c r="BG6" s="177"/>
      <c r="BH6" s="177"/>
      <c r="BI6" s="177"/>
      <c r="BJ6" s="177"/>
      <c r="BK6" s="177"/>
      <c r="BL6" s="177"/>
      <c r="BM6" s="154"/>
      <c r="BN6" s="154"/>
      <c r="BO6" s="154"/>
      <c r="BP6" s="154"/>
      <c r="BQ6" s="154"/>
      <c r="BR6" s="154"/>
      <c r="BS6" s="154"/>
      <c r="BT6" s="154"/>
      <c r="BU6" s="177"/>
      <c r="BV6" s="177"/>
      <c r="BW6" s="177"/>
      <c r="BX6" s="177"/>
      <c r="BY6" s="177"/>
      <c r="BZ6" s="177"/>
      <c r="CA6" s="177"/>
      <c r="CB6" s="177"/>
      <c r="CC6" s="177"/>
      <c r="CD6" s="177"/>
      <c r="CE6" s="177"/>
      <c r="CF6" s="177"/>
      <c r="CG6" s="177"/>
      <c r="CH6" s="177"/>
      <c r="CI6" s="177"/>
      <c r="CJ6" s="12"/>
      <c r="CK6" s="12"/>
      <c r="CL6" s="12"/>
      <c r="CM6" s="12"/>
      <c r="CN6" s="12"/>
      <c r="CO6" s="12"/>
      <c r="CP6" s="12"/>
      <c r="CQ6" s="12"/>
    </row>
    <row r="7" spans="1:310" ht="18.75" customHeight="1">
      <c r="A7" s="234" t="s">
        <v>4</v>
      </c>
      <c r="B7" s="234"/>
      <c r="C7" s="234"/>
      <c r="D7" s="234"/>
      <c r="E7" s="234"/>
      <c r="F7" s="234"/>
      <c r="G7" s="234"/>
      <c r="H7" s="234"/>
      <c r="I7" s="234"/>
      <c r="J7" s="234"/>
      <c r="K7" s="234"/>
      <c r="L7" s="234"/>
      <c r="M7" s="234"/>
      <c r="N7" s="234"/>
      <c r="O7" s="234"/>
      <c r="P7" s="234"/>
      <c r="Q7" s="234"/>
      <c r="R7" s="234"/>
      <c r="S7" s="234"/>
      <c r="T7" s="234"/>
      <c r="U7" s="234"/>
      <c r="V7" s="234"/>
      <c r="W7" s="234"/>
      <c r="X7" s="234"/>
      <c r="Y7" s="234"/>
      <c r="Z7" s="234"/>
      <c r="AA7" s="234"/>
      <c r="AB7" s="234"/>
      <c r="AC7" s="234"/>
      <c r="AD7" s="234"/>
      <c r="AE7" s="234"/>
      <c r="AF7" s="234"/>
      <c r="AG7" s="234"/>
      <c r="AH7" s="234"/>
      <c r="AI7" s="234"/>
      <c r="AJ7" s="234"/>
      <c r="AK7" s="234"/>
      <c r="AL7" s="234"/>
      <c r="AM7" s="234"/>
      <c r="AN7" s="234"/>
      <c r="AO7" s="178"/>
      <c r="AP7" s="178"/>
      <c r="AQ7" s="178"/>
      <c r="AR7" s="178"/>
      <c r="AS7" s="178"/>
      <c r="AT7" s="178"/>
      <c r="AU7" s="178"/>
      <c r="AV7" s="178"/>
      <c r="AW7" s="4"/>
      <c r="AX7" s="4"/>
      <c r="AY7" s="4"/>
      <c r="AZ7" s="4"/>
      <c r="BA7" s="4"/>
      <c r="BB7" s="4"/>
      <c r="BC7" s="4"/>
      <c r="BD7" s="4"/>
      <c r="BE7" s="178"/>
      <c r="BF7" s="178"/>
      <c r="BG7" s="178"/>
      <c r="BH7" s="178"/>
      <c r="BI7" s="178"/>
      <c r="BJ7" s="178"/>
      <c r="BK7" s="178"/>
      <c r="BL7" s="178"/>
      <c r="BM7" s="155"/>
      <c r="BN7" s="155"/>
      <c r="BO7" s="155"/>
      <c r="BP7" s="155"/>
      <c r="BQ7" s="155"/>
      <c r="BR7" s="155"/>
      <c r="BS7" s="155"/>
      <c r="BT7" s="155"/>
      <c r="BU7" s="178"/>
      <c r="BV7" s="178"/>
      <c r="BW7" s="178"/>
      <c r="BX7" s="178"/>
      <c r="BY7" s="178"/>
      <c r="BZ7" s="178"/>
      <c r="CA7" s="178"/>
      <c r="CB7" s="178"/>
      <c r="CC7" s="178"/>
      <c r="CD7" s="178"/>
      <c r="CE7" s="178"/>
      <c r="CF7" s="178"/>
      <c r="CG7" s="178"/>
      <c r="CH7" s="178"/>
      <c r="CI7" s="178"/>
      <c r="CJ7" s="13"/>
      <c r="CK7" s="13"/>
      <c r="CL7" s="13"/>
      <c r="CM7" s="13"/>
      <c r="CN7" s="13"/>
      <c r="CO7" s="13"/>
      <c r="CP7" s="13"/>
      <c r="CQ7" s="13"/>
    </row>
    <row r="8" spans="1:310" s="7" customFormat="1" ht="16.5" thickBot="1">
      <c r="E8" s="14"/>
      <c r="F8" s="14"/>
      <c r="J8" s="187"/>
      <c r="K8" s="187"/>
      <c r="L8" s="187"/>
      <c r="N8" s="187"/>
      <c r="O8" s="15"/>
      <c r="P8" s="15"/>
      <c r="Y8" s="187"/>
      <c r="Z8" s="187"/>
      <c r="AA8" s="187"/>
      <c r="AB8" s="187"/>
      <c r="AC8" s="187"/>
      <c r="AD8" s="187"/>
      <c r="AE8" s="187"/>
      <c r="AF8" s="187"/>
      <c r="AJ8" s="14"/>
      <c r="AO8" s="187"/>
      <c r="AP8" s="187"/>
      <c r="AQ8" s="187"/>
      <c r="AR8" s="187"/>
      <c r="AS8" s="187"/>
      <c r="AT8" s="187"/>
      <c r="AU8" s="187"/>
      <c r="AV8" s="187"/>
      <c r="BE8" s="187"/>
      <c r="BF8" s="187"/>
      <c r="BG8" s="187"/>
      <c r="BH8" s="187"/>
      <c r="BI8" s="187"/>
      <c r="BJ8" s="187"/>
      <c r="BK8" s="187"/>
      <c r="BL8" s="187"/>
      <c r="BM8" s="162"/>
      <c r="BN8" s="162"/>
      <c r="BO8" s="162"/>
      <c r="BP8" s="162"/>
      <c r="BQ8" s="162"/>
      <c r="BR8" s="162"/>
      <c r="BS8" s="162"/>
      <c r="BT8" s="162"/>
      <c r="BU8" s="187"/>
      <c r="BV8" s="187"/>
      <c r="BW8" s="187"/>
      <c r="BX8" s="187"/>
      <c r="BY8" s="187"/>
      <c r="BZ8" s="187"/>
      <c r="CA8" s="187"/>
      <c r="CB8" s="187"/>
      <c r="CC8" s="187"/>
      <c r="CD8" s="187"/>
      <c r="CE8" s="187"/>
      <c r="CF8" s="187"/>
      <c r="CG8" s="187"/>
      <c r="CH8" s="187"/>
      <c r="CI8" s="187"/>
    </row>
    <row r="9" spans="1:310" ht="64.5" customHeight="1" thickBot="1">
      <c r="A9" s="235" t="s">
        <v>5</v>
      </c>
      <c r="B9" s="236" t="s">
        <v>6</v>
      </c>
      <c r="C9" s="236" t="s">
        <v>182</v>
      </c>
      <c r="D9" s="237" t="s">
        <v>7</v>
      </c>
      <c r="E9" s="224" t="s">
        <v>8</v>
      </c>
      <c r="F9" s="225"/>
      <c r="G9" s="228" t="s">
        <v>9</v>
      </c>
      <c r="H9" s="229"/>
      <c r="I9" s="229"/>
      <c r="J9" s="229"/>
      <c r="K9" s="229"/>
      <c r="L9" s="230"/>
      <c r="M9" s="224" t="s">
        <v>10</v>
      </c>
      <c r="N9" s="225"/>
      <c r="O9" s="224" t="s">
        <v>11</v>
      </c>
      <c r="P9" s="225"/>
      <c r="Q9" s="238" t="s">
        <v>12</v>
      </c>
      <c r="R9" s="238"/>
      <c r="S9" s="238"/>
      <c r="T9" s="238"/>
      <c r="U9" s="238"/>
      <c r="V9" s="238"/>
      <c r="W9" s="238"/>
      <c r="X9" s="238"/>
      <c r="Y9" s="238"/>
      <c r="Z9" s="238"/>
      <c r="AA9" s="238"/>
      <c r="AB9" s="238"/>
      <c r="AC9" s="238"/>
      <c r="AD9" s="238"/>
      <c r="AE9" s="238"/>
      <c r="AF9" s="238"/>
      <c r="AG9" s="238"/>
      <c r="AH9" s="238"/>
      <c r="AI9" s="238"/>
      <c r="AJ9" s="238"/>
      <c r="AK9" s="238"/>
      <c r="AL9" s="238"/>
      <c r="AM9" s="238"/>
      <c r="AN9" s="238"/>
      <c r="AO9" s="238"/>
      <c r="AP9" s="238"/>
      <c r="AQ9" s="238"/>
      <c r="AR9" s="238"/>
      <c r="AS9" s="238"/>
      <c r="AT9" s="238"/>
      <c r="AU9" s="238"/>
      <c r="AV9" s="238"/>
      <c r="AW9" s="238"/>
      <c r="AX9" s="238"/>
      <c r="AY9" s="238"/>
      <c r="AZ9" s="238"/>
      <c r="BA9" s="238"/>
      <c r="BB9" s="238"/>
      <c r="BC9" s="238"/>
      <c r="BD9" s="238"/>
      <c r="BE9" s="238"/>
      <c r="BF9" s="238"/>
      <c r="BG9" s="238"/>
      <c r="BH9" s="238"/>
      <c r="BI9" s="238"/>
      <c r="BJ9" s="238"/>
      <c r="BK9" s="238"/>
      <c r="BL9" s="238"/>
      <c r="BM9" s="238"/>
      <c r="BN9" s="238"/>
      <c r="BO9" s="238"/>
      <c r="BP9" s="238"/>
      <c r="BQ9" s="238"/>
      <c r="BR9" s="238"/>
      <c r="BS9" s="238"/>
      <c r="BT9" s="238"/>
      <c r="BU9" s="238"/>
      <c r="BV9" s="238"/>
      <c r="BW9" s="238"/>
      <c r="BX9" s="238"/>
      <c r="BY9" s="238"/>
      <c r="BZ9" s="238"/>
      <c r="CA9" s="238"/>
      <c r="CB9" s="238"/>
      <c r="CC9" s="238"/>
      <c r="CD9" s="238"/>
      <c r="CE9" s="238"/>
      <c r="CF9" s="238"/>
      <c r="CG9" s="238"/>
      <c r="CH9" s="238"/>
      <c r="CI9" s="238"/>
      <c r="CJ9" s="238"/>
      <c r="CK9" s="238"/>
      <c r="CL9" s="238"/>
      <c r="CM9" s="238"/>
      <c r="CN9" s="238"/>
      <c r="CO9" s="238"/>
      <c r="CP9" s="238"/>
      <c r="CQ9" s="238"/>
    </row>
    <row r="10" spans="1:310" ht="97.7" customHeight="1" thickBot="1">
      <c r="A10" s="235"/>
      <c r="B10" s="236"/>
      <c r="C10" s="236"/>
      <c r="D10" s="237"/>
      <c r="E10" s="226"/>
      <c r="F10" s="227"/>
      <c r="G10" s="223" t="s">
        <v>13</v>
      </c>
      <c r="H10" s="223"/>
      <c r="I10" s="223"/>
      <c r="J10" s="223" t="s">
        <v>183</v>
      </c>
      <c r="K10" s="223"/>
      <c r="L10" s="223"/>
      <c r="M10" s="226"/>
      <c r="N10" s="227"/>
      <c r="O10" s="226"/>
      <c r="P10" s="227"/>
      <c r="Q10" s="223" t="s">
        <v>14</v>
      </c>
      <c r="R10" s="223"/>
      <c r="S10" s="223"/>
      <c r="T10" s="223"/>
      <c r="U10" s="223"/>
      <c r="V10" s="223"/>
      <c r="W10" s="223"/>
      <c r="X10" s="223"/>
      <c r="Y10" s="223" t="s">
        <v>191</v>
      </c>
      <c r="Z10" s="223"/>
      <c r="AA10" s="223"/>
      <c r="AB10" s="223"/>
      <c r="AC10" s="223"/>
      <c r="AD10" s="223"/>
      <c r="AE10" s="223"/>
      <c r="AF10" s="223"/>
      <c r="AG10" s="223" t="s">
        <v>15</v>
      </c>
      <c r="AH10" s="223"/>
      <c r="AI10" s="223"/>
      <c r="AJ10" s="223"/>
      <c r="AK10" s="223"/>
      <c r="AL10" s="223"/>
      <c r="AM10" s="223"/>
      <c r="AN10" s="223"/>
      <c r="AO10" s="223" t="s">
        <v>192</v>
      </c>
      <c r="AP10" s="223"/>
      <c r="AQ10" s="223"/>
      <c r="AR10" s="223"/>
      <c r="AS10" s="223"/>
      <c r="AT10" s="223"/>
      <c r="AU10" s="223"/>
      <c r="AV10" s="223"/>
      <c r="AW10" s="223" t="s">
        <v>16</v>
      </c>
      <c r="AX10" s="223"/>
      <c r="AY10" s="223"/>
      <c r="AZ10" s="223"/>
      <c r="BA10" s="223"/>
      <c r="BB10" s="223"/>
      <c r="BC10" s="223"/>
      <c r="BD10" s="223"/>
      <c r="BE10" s="223" t="s">
        <v>193</v>
      </c>
      <c r="BF10" s="223"/>
      <c r="BG10" s="223"/>
      <c r="BH10" s="223"/>
      <c r="BI10" s="223"/>
      <c r="BJ10" s="223"/>
      <c r="BK10" s="223"/>
      <c r="BL10" s="223"/>
      <c r="BM10" s="223" t="s">
        <v>171</v>
      </c>
      <c r="BN10" s="223"/>
      <c r="BO10" s="223"/>
      <c r="BP10" s="223"/>
      <c r="BQ10" s="223"/>
      <c r="BR10" s="223"/>
      <c r="BS10" s="223"/>
      <c r="BT10" s="223"/>
      <c r="BU10" s="240" t="s">
        <v>195</v>
      </c>
      <c r="BV10" s="241"/>
      <c r="BW10" s="241"/>
      <c r="BX10" s="241"/>
      <c r="BY10" s="241"/>
      <c r="BZ10" s="241"/>
      <c r="CA10" s="242"/>
      <c r="CB10" s="239" t="s">
        <v>17</v>
      </c>
      <c r="CC10" s="239"/>
      <c r="CD10" s="239"/>
      <c r="CE10" s="239"/>
      <c r="CF10" s="239"/>
      <c r="CG10" s="239"/>
      <c r="CH10" s="239"/>
      <c r="CI10" s="239"/>
      <c r="CJ10" s="239" t="s">
        <v>194</v>
      </c>
      <c r="CK10" s="239"/>
      <c r="CL10" s="239"/>
      <c r="CM10" s="239"/>
      <c r="CN10" s="239"/>
      <c r="CO10" s="239"/>
      <c r="CP10" s="239"/>
      <c r="CQ10" s="239"/>
    </row>
    <row r="11" spans="1:310" ht="203.25" customHeight="1">
      <c r="A11" s="235"/>
      <c r="B11" s="236"/>
      <c r="C11" s="236"/>
      <c r="D11" s="237"/>
      <c r="E11" s="16" t="s">
        <v>18</v>
      </c>
      <c r="F11" s="16" t="s">
        <v>183</v>
      </c>
      <c r="G11" s="17" t="s">
        <v>19</v>
      </c>
      <c r="H11" s="17" t="s">
        <v>20</v>
      </c>
      <c r="I11" s="17" t="s">
        <v>21</v>
      </c>
      <c r="J11" s="17" t="s">
        <v>19</v>
      </c>
      <c r="K11" s="17" t="s">
        <v>20</v>
      </c>
      <c r="L11" s="17" t="s">
        <v>21</v>
      </c>
      <c r="M11" s="18" t="s">
        <v>13</v>
      </c>
      <c r="N11" s="18" t="s">
        <v>183</v>
      </c>
      <c r="O11" s="17" t="s">
        <v>22</v>
      </c>
      <c r="P11" s="17" t="s">
        <v>183</v>
      </c>
      <c r="Q11" s="17" t="s">
        <v>23</v>
      </c>
      <c r="R11" s="17" t="s">
        <v>24</v>
      </c>
      <c r="S11" s="17" t="s">
        <v>25</v>
      </c>
      <c r="T11" s="18" t="s">
        <v>26</v>
      </c>
      <c r="U11" s="18" t="s">
        <v>27</v>
      </c>
      <c r="V11" s="18" t="s">
        <v>28</v>
      </c>
      <c r="W11" s="18" t="s">
        <v>29</v>
      </c>
      <c r="X11" s="18" t="s">
        <v>30</v>
      </c>
      <c r="Y11" s="17" t="s">
        <v>23</v>
      </c>
      <c r="Z11" s="17" t="s">
        <v>24</v>
      </c>
      <c r="AA11" s="17" t="s">
        <v>25</v>
      </c>
      <c r="AB11" s="18" t="s">
        <v>26</v>
      </c>
      <c r="AC11" s="18" t="s">
        <v>27</v>
      </c>
      <c r="AD11" s="18" t="s">
        <v>28</v>
      </c>
      <c r="AE11" s="18" t="s">
        <v>29</v>
      </c>
      <c r="AF11" s="18" t="s">
        <v>30</v>
      </c>
      <c r="AG11" s="17" t="s">
        <v>23</v>
      </c>
      <c r="AH11" s="17" t="s">
        <v>24</v>
      </c>
      <c r="AI11" s="17" t="s">
        <v>25</v>
      </c>
      <c r="AJ11" s="18" t="s">
        <v>26</v>
      </c>
      <c r="AK11" s="18" t="s">
        <v>27</v>
      </c>
      <c r="AL11" s="18" t="s">
        <v>28</v>
      </c>
      <c r="AM11" s="18" t="s">
        <v>29</v>
      </c>
      <c r="AN11" s="18" t="s">
        <v>30</v>
      </c>
      <c r="AO11" s="17" t="s">
        <v>23</v>
      </c>
      <c r="AP11" s="17" t="s">
        <v>24</v>
      </c>
      <c r="AQ11" s="17" t="s">
        <v>25</v>
      </c>
      <c r="AR11" s="18" t="s">
        <v>26</v>
      </c>
      <c r="AS11" s="18" t="s">
        <v>27</v>
      </c>
      <c r="AT11" s="18" t="s">
        <v>28</v>
      </c>
      <c r="AU11" s="18" t="s">
        <v>29</v>
      </c>
      <c r="AV11" s="18" t="s">
        <v>30</v>
      </c>
      <c r="AW11" s="17" t="s">
        <v>23</v>
      </c>
      <c r="AX11" s="17" t="s">
        <v>24</v>
      </c>
      <c r="AY11" s="17" t="s">
        <v>25</v>
      </c>
      <c r="AZ11" s="18" t="s">
        <v>26</v>
      </c>
      <c r="BA11" s="18" t="s">
        <v>27</v>
      </c>
      <c r="BB11" s="18" t="s">
        <v>28</v>
      </c>
      <c r="BC11" s="18" t="s">
        <v>29</v>
      </c>
      <c r="BD11" s="18" t="s">
        <v>30</v>
      </c>
      <c r="BE11" s="17" t="s">
        <v>23</v>
      </c>
      <c r="BF11" s="17" t="s">
        <v>24</v>
      </c>
      <c r="BG11" s="17" t="s">
        <v>25</v>
      </c>
      <c r="BH11" s="18" t="s">
        <v>26</v>
      </c>
      <c r="BI11" s="18" t="s">
        <v>27</v>
      </c>
      <c r="BJ11" s="18" t="s">
        <v>28</v>
      </c>
      <c r="BK11" s="18" t="s">
        <v>29</v>
      </c>
      <c r="BL11" s="18" t="s">
        <v>30</v>
      </c>
      <c r="BM11" s="17" t="s">
        <v>23</v>
      </c>
      <c r="BN11" s="17" t="s">
        <v>24</v>
      </c>
      <c r="BO11" s="17" t="s">
        <v>25</v>
      </c>
      <c r="BP11" s="18" t="s">
        <v>26</v>
      </c>
      <c r="BQ11" s="18" t="s">
        <v>27</v>
      </c>
      <c r="BR11" s="18" t="s">
        <v>28</v>
      </c>
      <c r="BS11" s="18" t="s">
        <v>29</v>
      </c>
      <c r="BT11" s="18" t="s">
        <v>30</v>
      </c>
      <c r="BU11" s="17" t="s">
        <v>23</v>
      </c>
      <c r="BV11" s="17" t="s">
        <v>24</v>
      </c>
      <c r="BW11" s="17" t="s">
        <v>25</v>
      </c>
      <c r="BX11" s="18" t="s">
        <v>26</v>
      </c>
      <c r="BY11" s="18" t="s">
        <v>27</v>
      </c>
      <c r="BZ11" s="18" t="s">
        <v>28</v>
      </c>
      <c r="CA11" s="18" t="s">
        <v>29</v>
      </c>
      <c r="CB11" s="17" t="s">
        <v>23</v>
      </c>
      <c r="CC11" s="17" t="s">
        <v>24</v>
      </c>
      <c r="CD11" s="17" t="s">
        <v>25</v>
      </c>
      <c r="CE11" s="18" t="s">
        <v>26</v>
      </c>
      <c r="CF11" s="18" t="s">
        <v>27</v>
      </c>
      <c r="CG11" s="18" t="s">
        <v>28</v>
      </c>
      <c r="CH11" s="18" t="s">
        <v>29</v>
      </c>
      <c r="CI11" s="19" t="s">
        <v>30</v>
      </c>
      <c r="CJ11" s="17" t="s">
        <v>23</v>
      </c>
      <c r="CK11" s="17" t="s">
        <v>24</v>
      </c>
      <c r="CL11" s="17" t="s">
        <v>25</v>
      </c>
      <c r="CM11" s="18" t="s">
        <v>26</v>
      </c>
      <c r="CN11" s="18" t="s">
        <v>27</v>
      </c>
      <c r="CO11" s="18" t="s">
        <v>28</v>
      </c>
      <c r="CP11" s="18" t="s">
        <v>29</v>
      </c>
      <c r="CQ11" s="19" t="s">
        <v>30</v>
      </c>
    </row>
    <row r="12" spans="1:310" ht="19.5" customHeight="1">
      <c r="A12" s="20">
        <v>1</v>
      </c>
      <c r="B12" s="3">
        <v>2</v>
      </c>
      <c r="C12" s="20">
        <v>3</v>
      </c>
      <c r="D12" s="174">
        <v>4</v>
      </c>
      <c r="E12" s="20">
        <v>5</v>
      </c>
      <c r="F12" s="174">
        <v>6</v>
      </c>
      <c r="G12" s="20">
        <v>7</v>
      </c>
      <c r="H12" s="174">
        <v>8</v>
      </c>
      <c r="I12" s="20">
        <v>9</v>
      </c>
      <c r="J12" s="174">
        <v>10</v>
      </c>
      <c r="K12" s="20">
        <v>11</v>
      </c>
      <c r="L12" s="174">
        <v>12</v>
      </c>
      <c r="M12" s="20">
        <v>13</v>
      </c>
      <c r="N12" s="174">
        <v>14</v>
      </c>
      <c r="O12" s="20">
        <v>15</v>
      </c>
      <c r="P12" s="174">
        <v>16</v>
      </c>
      <c r="Q12" s="20">
        <v>17</v>
      </c>
      <c r="R12" s="174">
        <v>18</v>
      </c>
      <c r="S12" s="20">
        <v>19</v>
      </c>
      <c r="T12" s="174">
        <v>20</v>
      </c>
      <c r="U12" s="20">
        <v>21</v>
      </c>
      <c r="V12" s="174">
        <v>22</v>
      </c>
      <c r="W12" s="20">
        <v>23</v>
      </c>
      <c r="X12" s="174">
        <v>24</v>
      </c>
      <c r="Y12" s="20">
        <v>25</v>
      </c>
      <c r="Z12" s="174">
        <v>26</v>
      </c>
      <c r="AA12" s="20">
        <v>27</v>
      </c>
      <c r="AB12" s="174">
        <v>28</v>
      </c>
      <c r="AC12" s="20">
        <v>29</v>
      </c>
      <c r="AD12" s="174">
        <v>30</v>
      </c>
      <c r="AE12" s="20">
        <v>31</v>
      </c>
      <c r="AF12" s="174">
        <v>32</v>
      </c>
      <c r="AG12" s="20">
        <v>33</v>
      </c>
      <c r="AH12" s="174">
        <v>34</v>
      </c>
      <c r="AI12" s="20">
        <v>35</v>
      </c>
      <c r="AJ12" s="174">
        <v>36</v>
      </c>
      <c r="AK12" s="20">
        <v>37</v>
      </c>
      <c r="AL12" s="174">
        <v>38</v>
      </c>
      <c r="AM12" s="20">
        <v>39</v>
      </c>
      <c r="AN12" s="174">
        <v>40</v>
      </c>
      <c r="AO12" s="20">
        <v>41</v>
      </c>
      <c r="AP12" s="174">
        <v>42</v>
      </c>
      <c r="AQ12" s="20">
        <v>43</v>
      </c>
      <c r="AR12" s="174">
        <v>44</v>
      </c>
      <c r="AS12" s="20">
        <v>45</v>
      </c>
      <c r="AT12" s="174">
        <v>46</v>
      </c>
      <c r="AU12" s="20">
        <v>47</v>
      </c>
      <c r="AV12" s="174">
        <v>48</v>
      </c>
      <c r="AW12" s="20">
        <v>49</v>
      </c>
      <c r="AX12" s="174">
        <v>50</v>
      </c>
      <c r="AY12" s="20">
        <v>51</v>
      </c>
      <c r="AZ12" s="174">
        <v>52</v>
      </c>
      <c r="BA12" s="20">
        <v>53</v>
      </c>
      <c r="BB12" s="174">
        <v>54</v>
      </c>
      <c r="BC12" s="20">
        <v>55</v>
      </c>
      <c r="BD12" s="174">
        <v>56</v>
      </c>
      <c r="BE12" s="20">
        <v>57</v>
      </c>
      <c r="BF12" s="174">
        <v>58</v>
      </c>
      <c r="BG12" s="20">
        <v>59</v>
      </c>
      <c r="BH12" s="174">
        <v>60</v>
      </c>
      <c r="BI12" s="20">
        <v>61</v>
      </c>
      <c r="BJ12" s="174">
        <v>62</v>
      </c>
      <c r="BK12" s="20">
        <v>63</v>
      </c>
      <c r="BL12" s="174">
        <v>64</v>
      </c>
      <c r="BM12" s="20">
        <v>65</v>
      </c>
      <c r="BN12" s="174">
        <v>66</v>
      </c>
      <c r="BO12" s="20">
        <v>67</v>
      </c>
      <c r="BP12" s="174">
        <v>68</v>
      </c>
      <c r="BQ12" s="20">
        <v>69</v>
      </c>
      <c r="BR12" s="174">
        <v>70</v>
      </c>
      <c r="BS12" s="20">
        <v>71</v>
      </c>
      <c r="BT12" s="174">
        <v>72</v>
      </c>
      <c r="BU12" s="20">
        <v>73</v>
      </c>
      <c r="BV12" s="174">
        <v>74</v>
      </c>
      <c r="BW12" s="20">
        <v>75</v>
      </c>
      <c r="BX12" s="174">
        <v>76</v>
      </c>
      <c r="BY12" s="20">
        <v>77</v>
      </c>
      <c r="BZ12" s="174">
        <v>78</v>
      </c>
      <c r="CA12" s="20">
        <v>79</v>
      </c>
      <c r="CB12" s="174">
        <v>80</v>
      </c>
      <c r="CC12" s="20">
        <v>81</v>
      </c>
      <c r="CD12" s="174">
        <v>82</v>
      </c>
      <c r="CE12" s="20">
        <v>83</v>
      </c>
      <c r="CF12" s="174">
        <v>84</v>
      </c>
      <c r="CG12" s="20">
        <v>85</v>
      </c>
      <c r="CH12" s="174">
        <v>86</v>
      </c>
      <c r="CI12" s="20">
        <v>87</v>
      </c>
      <c r="CJ12" s="174">
        <v>88</v>
      </c>
      <c r="CK12" s="20">
        <v>89</v>
      </c>
      <c r="CL12" s="174">
        <v>90</v>
      </c>
      <c r="CM12" s="20">
        <v>91</v>
      </c>
      <c r="CN12" s="174">
        <v>92</v>
      </c>
      <c r="CO12" s="20">
        <v>93</v>
      </c>
      <c r="CP12" s="174">
        <v>94</v>
      </c>
      <c r="CQ12" s="20">
        <v>95</v>
      </c>
    </row>
    <row r="13" spans="1:310" s="99" customFormat="1" ht="31.5">
      <c r="A13" s="90" t="s">
        <v>31</v>
      </c>
      <c r="B13" s="91" t="s">
        <v>32</v>
      </c>
      <c r="C13" s="92"/>
      <c r="D13" s="93"/>
      <c r="E13" s="93"/>
      <c r="F13" s="93"/>
      <c r="G13" s="94"/>
      <c r="H13" s="95"/>
      <c r="I13" s="96"/>
      <c r="J13" s="96"/>
      <c r="K13" s="96"/>
      <c r="L13" s="96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95"/>
      <c r="BS13" s="95"/>
      <c r="BT13" s="95"/>
      <c r="BU13" s="95"/>
      <c r="BV13" s="95"/>
      <c r="BW13" s="95"/>
      <c r="BX13" s="95"/>
      <c r="BY13" s="95"/>
      <c r="BZ13" s="95"/>
      <c r="CA13" s="95"/>
      <c r="CB13" s="95"/>
      <c r="CC13" s="95"/>
      <c r="CD13" s="95"/>
      <c r="CE13" s="95"/>
      <c r="CF13" s="95"/>
      <c r="CG13" s="95"/>
      <c r="CH13" s="95"/>
      <c r="CI13" s="95"/>
      <c r="CJ13" s="95"/>
      <c r="CK13" s="95"/>
      <c r="CL13" s="95"/>
      <c r="CM13" s="95"/>
      <c r="CN13" s="95"/>
      <c r="CO13" s="95"/>
      <c r="CP13" s="95"/>
      <c r="CQ13" s="97"/>
      <c r="CR13" s="98"/>
    </row>
    <row r="14" spans="1:310" s="103" customFormat="1">
      <c r="A14" s="100" t="s">
        <v>33</v>
      </c>
      <c r="B14" s="104" t="s">
        <v>36</v>
      </c>
      <c r="C14" s="92" t="s">
        <v>37</v>
      </c>
      <c r="D14" s="101">
        <v>2024</v>
      </c>
      <c r="E14" s="101">
        <v>2025</v>
      </c>
      <c r="F14" s="101">
        <v>2024</v>
      </c>
      <c r="G14" s="95"/>
      <c r="H14" s="189">
        <v>70.75</v>
      </c>
      <c r="I14" s="205">
        <v>45200</v>
      </c>
      <c r="J14" s="96"/>
      <c r="K14" s="95">
        <v>7.29</v>
      </c>
      <c r="L14" s="96">
        <v>45355</v>
      </c>
      <c r="M14" s="202">
        <v>70.75</v>
      </c>
      <c r="N14" s="95">
        <v>7.29</v>
      </c>
      <c r="O14" s="202">
        <v>70.75</v>
      </c>
      <c r="P14" s="95">
        <f>N14</f>
        <v>7.29</v>
      </c>
      <c r="Q14" s="95">
        <v>33.24</v>
      </c>
      <c r="R14" s="95"/>
      <c r="S14" s="95"/>
      <c r="T14" s="95">
        <f>U14+V14</f>
        <v>0</v>
      </c>
      <c r="U14" s="95"/>
      <c r="V14" s="95"/>
      <c r="W14" s="95">
        <f>X14*1.2-X14</f>
        <v>5.5399999999999991</v>
      </c>
      <c r="X14" s="95">
        <f>Q14/1.2</f>
        <v>27.700000000000003</v>
      </c>
      <c r="Y14" s="95">
        <v>7.29</v>
      </c>
      <c r="Z14" s="95"/>
      <c r="AA14" s="95"/>
      <c r="AB14" s="95"/>
      <c r="AC14" s="170"/>
      <c r="AD14" s="95"/>
      <c r="AE14" s="95">
        <f>Y14-Y14/1.2</f>
        <v>1.2149999999999999</v>
      </c>
      <c r="AF14" s="95">
        <f>Y14-AB14-AE14</f>
        <v>6.0750000000000002</v>
      </c>
      <c r="AG14" s="95">
        <v>37.51</v>
      </c>
      <c r="AH14" s="95"/>
      <c r="AI14" s="95"/>
      <c r="AJ14" s="95"/>
      <c r="AK14" s="95">
        <v>5.54</v>
      </c>
      <c r="AL14" s="95"/>
      <c r="AM14" s="95">
        <v>6.2516666666666652</v>
      </c>
      <c r="AN14" s="95">
        <v>25.718333333333334</v>
      </c>
      <c r="AO14" s="95"/>
      <c r="AP14" s="95"/>
      <c r="AQ14" s="95"/>
      <c r="AR14" s="95"/>
      <c r="AS14" s="95">
        <v>1.21</v>
      </c>
      <c r="AT14" s="95"/>
      <c r="AU14" s="95"/>
      <c r="AV14" s="95"/>
      <c r="AW14" s="95"/>
      <c r="AX14" s="95"/>
      <c r="AY14" s="95"/>
      <c r="AZ14" s="95"/>
      <c r="BA14" s="95">
        <v>11.79</v>
      </c>
      <c r="BB14" s="95"/>
      <c r="BC14" s="95"/>
      <c r="BD14" s="95"/>
      <c r="BE14" s="95"/>
      <c r="BF14" s="95"/>
      <c r="BG14" s="95"/>
      <c r="BH14" s="95"/>
      <c r="BI14" s="189">
        <v>1.21</v>
      </c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>
        <v>1.21</v>
      </c>
      <c r="BZ14" s="95"/>
      <c r="CA14" s="95"/>
      <c r="CB14" s="95">
        <v>70.75</v>
      </c>
      <c r="CC14" s="95"/>
      <c r="CD14" s="95"/>
      <c r="CE14" s="95">
        <v>0</v>
      </c>
      <c r="CF14" s="95">
        <v>17.329999999999998</v>
      </c>
      <c r="CG14" s="95">
        <v>0</v>
      </c>
      <c r="CH14" s="95">
        <v>11.791666666666664</v>
      </c>
      <c r="CI14" s="95">
        <v>41.628333333333337</v>
      </c>
      <c r="CJ14" s="95">
        <v>7.29</v>
      </c>
      <c r="CK14" s="95"/>
      <c r="CL14" s="95"/>
      <c r="CM14" s="95">
        <v>0</v>
      </c>
      <c r="CN14" s="95">
        <v>3.63</v>
      </c>
      <c r="CO14" s="95">
        <v>0</v>
      </c>
      <c r="CP14" s="95">
        <v>1.2149999999999999</v>
      </c>
      <c r="CQ14" s="95">
        <v>2.4450000000000003</v>
      </c>
      <c r="CR14" s="98"/>
      <c r="CS14" s="102"/>
      <c r="CT14" s="102"/>
      <c r="CU14" s="102"/>
      <c r="CV14" s="102"/>
      <c r="CW14" s="102"/>
      <c r="CX14" s="102"/>
      <c r="CY14" s="102"/>
      <c r="CZ14" s="102"/>
      <c r="DA14" s="102"/>
      <c r="DB14" s="102"/>
      <c r="DC14" s="102"/>
      <c r="DD14" s="102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8"/>
      <c r="HW14" s="98"/>
      <c r="HX14" s="98"/>
      <c r="HY14" s="98"/>
      <c r="HZ14" s="98"/>
      <c r="IA14" s="98"/>
      <c r="IB14" s="98"/>
      <c r="IC14" s="98"/>
      <c r="ID14" s="98"/>
      <c r="IE14" s="98"/>
      <c r="IF14" s="98"/>
      <c r="IG14" s="98"/>
      <c r="IH14" s="98"/>
      <c r="II14" s="98"/>
      <c r="IJ14" s="98"/>
      <c r="IK14" s="98"/>
      <c r="IL14" s="98"/>
      <c r="IM14" s="98"/>
      <c r="IN14" s="98"/>
      <c r="IO14" s="98"/>
      <c r="IP14" s="98"/>
      <c r="IQ14" s="98"/>
      <c r="IR14" s="98"/>
      <c r="IS14" s="98"/>
      <c r="IT14" s="98"/>
      <c r="IU14" s="98"/>
      <c r="IV14" s="98"/>
      <c r="IW14" s="98"/>
      <c r="IX14" s="98"/>
      <c r="IY14" s="98"/>
      <c r="IZ14" s="98"/>
      <c r="JA14" s="98"/>
      <c r="JB14" s="98"/>
      <c r="JC14" s="98"/>
      <c r="JD14" s="98"/>
      <c r="JE14" s="98"/>
      <c r="JF14" s="98"/>
      <c r="JG14" s="98"/>
      <c r="JH14" s="98"/>
      <c r="JI14" s="98"/>
      <c r="JJ14" s="98"/>
      <c r="JK14" s="98"/>
      <c r="JL14" s="98"/>
      <c r="JM14" s="98"/>
      <c r="JN14" s="98"/>
      <c r="JO14" s="98"/>
      <c r="JP14" s="98"/>
      <c r="JQ14" s="98"/>
      <c r="JR14" s="98"/>
      <c r="JS14" s="98"/>
      <c r="JT14" s="98"/>
      <c r="JU14" s="98"/>
      <c r="JV14" s="98"/>
      <c r="JW14" s="98"/>
      <c r="JX14" s="98"/>
      <c r="JY14" s="98"/>
      <c r="JZ14" s="98"/>
      <c r="KA14" s="98"/>
      <c r="KB14" s="98"/>
      <c r="KC14" s="98"/>
      <c r="KD14" s="98"/>
      <c r="KE14" s="98"/>
      <c r="KF14" s="98"/>
      <c r="KG14" s="98"/>
      <c r="KH14" s="98"/>
      <c r="KI14" s="98"/>
      <c r="KJ14" s="98"/>
      <c r="KK14" s="98"/>
      <c r="KL14" s="98"/>
      <c r="KM14" s="98"/>
      <c r="KN14" s="98"/>
      <c r="KO14" s="98"/>
      <c r="KP14" s="98"/>
      <c r="KQ14" s="98"/>
      <c r="KR14" s="98"/>
      <c r="KS14" s="98"/>
      <c r="KT14" s="98"/>
      <c r="KU14" s="98"/>
      <c r="KV14" s="98"/>
      <c r="KW14" s="98"/>
      <c r="KX14" s="98"/>
    </row>
    <row r="15" spans="1:310" s="103" customFormat="1">
      <c r="A15" s="100" t="s">
        <v>35</v>
      </c>
      <c r="B15" s="104" t="s">
        <v>39</v>
      </c>
      <c r="C15" s="92" t="s">
        <v>40</v>
      </c>
      <c r="D15" s="101">
        <v>2024</v>
      </c>
      <c r="E15" s="101">
        <v>2024</v>
      </c>
      <c r="F15" s="101">
        <v>2024</v>
      </c>
      <c r="G15" s="95"/>
      <c r="H15" s="95">
        <v>6.92</v>
      </c>
      <c r="I15" s="205">
        <v>45200</v>
      </c>
      <c r="J15" s="96"/>
      <c r="K15" s="95">
        <v>11</v>
      </c>
      <c r="L15" s="96">
        <v>45355</v>
      </c>
      <c r="M15" s="202">
        <v>6.92</v>
      </c>
      <c r="N15" s="95">
        <v>11</v>
      </c>
      <c r="O15" s="202">
        <v>6.92</v>
      </c>
      <c r="P15" s="95">
        <f>N15</f>
        <v>11</v>
      </c>
      <c r="Q15" s="95">
        <v>6.92</v>
      </c>
      <c r="R15" s="95"/>
      <c r="S15" s="95"/>
      <c r="T15" s="95">
        <f>U15+V15</f>
        <v>0</v>
      </c>
      <c r="U15" s="95"/>
      <c r="V15" s="95"/>
      <c r="W15" s="95">
        <f>X15*1.2-X15</f>
        <v>1.1533333333333333</v>
      </c>
      <c r="X15" s="95">
        <f>Q15/1.2</f>
        <v>5.7666666666666666</v>
      </c>
      <c r="Y15" s="95">
        <v>11</v>
      </c>
      <c r="Z15" s="95"/>
      <c r="AA15" s="95"/>
      <c r="AB15" s="95"/>
      <c r="AC15" s="170"/>
      <c r="AD15" s="95"/>
      <c r="AE15" s="95">
        <f t="shared" ref="AE15:AE33" si="0">Y15-Y15/1.2</f>
        <v>1.8333333333333321</v>
      </c>
      <c r="AF15" s="95">
        <f t="shared" ref="AF15:AF33" si="1">Y15-AB15-AE15</f>
        <v>9.1666666666666679</v>
      </c>
      <c r="AG15" s="95"/>
      <c r="AH15" s="95"/>
      <c r="AI15" s="95"/>
      <c r="AJ15" s="95"/>
      <c r="AK15" s="95">
        <v>1.1499999999999999</v>
      </c>
      <c r="AL15" s="95"/>
      <c r="AM15" s="95"/>
      <c r="AN15" s="95"/>
      <c r="AO15" s="95"/>
      <c r="AP15" s="95"/>
      <c r="AQ15" s="95"/>
      <c r="AR15" s="95"/>
      <c r="AS15" s="95">
        <v>1.83</v>
      </c>
      <c r="AT15" s="95"/>
      <c r="AU15" s="95"/>
      <c r="AV15" s="95"/>
      <c r="AW15" s="95"/>
      <c r="AX15" s="95"/>
      <c r="AY15" s="95"/>
      <c r="AZ15" s="95"/>
      <c r="BA15" s="95">
        <v>1.1499999999999999</v>
      </c>
      <c r="BB15" s="95"/>
      <c r="BC15" s="95"/>
      <c r="BD15" s="95"/>
      <c r="BE15" s="95"/>
      <c r="BF15" s="95"/>
      <c r="BG15" s="95"/>
      <c r="BH15" s="95"/>
      <c r="BI15" s="189">
        <v>1.83</v>
      </c>
      <c r="BJ15" s="95"/>
      <c r="BK15" s="95"/>
      <c r="BL15" s="95"/>
      <c r="BM15" s="95"/>
      <c r="BN15" s="95"/>
      <c r="BO15" s="95"/>
      <c r="BP15" s="95"/>
      <c r="BQ15" s="95"/>
      <c r="BR15" s="95"/>
      <c r="BS15" s="95"/>
      <c r="BT15" s="95"/>
      <c r="BU15" s="95"/>
      <c r="BV15" s="95"/>
      <c r="BW15" s="95"/>
      <c r="BX15" s="95"/>
      <c r="BY15" s="95">
        <v>1.83</v>
      </c>
      <c r="BZ15" s="95"/>
      <c r="CA15" s="95"/>
      <c r="CB15" s="95">
        <v>6.92</v>
      </c>
      <c r="CC15" s="95"/>
      <c r="CD15" s="95"/>
      <c r="CE15" s="95">
        <v>0</v>
      </c>
      <c r="CF15" s="95">
        <v>2.2999999999999998</v>
      </c>
      <c r="CG15" s="95">
        <v>0</v>
      </c>
      <c r="CH15" s="95">
        <v>1.1533333333333333</v>
      </c>
      <c r="CI15" s="95">
        <v>3.4666666666666672</v>
      </c>
      <c r="CJ15" s="95">
        <v>11</v>
      </c>
      <c r="CK15" s="95"/>
      <c r="CL15" s="95"/>
      <c r="CM15" s="95">
        <v>0</v>
      </c>
      <c r="CN15" s="95">
        <v>5.49</v>
      </c>
      <c r="CO15" s="95">
        <v>0</v>
      </c>
      <c r="CP15" s="95">
        <v>1.8333333333333321</v>
      </c>
      <c r="CQ15" s="95">
        <v>3.6766666666666676</v>
      </c>
      <c r="CR15" s="98"/>
      <c r="CS15" s="102"/>
      <c r="CT15" s="102"/>
      <c r="CU15" s="102"/>
      <c r="CV15" s="102"/>
      <c r="CW15" s="102"/>
      <c r="CX15" s="102"/>
      <c r="CY15" s="102"/>
      <c r="CZ15" s="102"/>
      <c r="DA15" s="102"/>
      <c r="DB15" s="102"/>
      <c r="DC15" s="102"/>
      <c r="DD15" s="102"/>
      <c r="DE15" s="98"/>
      <c r="DF15" s="98"/>
      <c r="DG15" s="98"/>
      <c r="DH15" s="98"/>
      <c r="DI15" s="98"/>
      <c r="DJ15" s="98"/>
      <c r="DK15" s="98"/>
      <c r="DL15" s="98"/>
      <c r="DM15" s="98"/>
      <c r="DN15" s="98"/>
      <c r="DO15" s="98"/>
      <c r="DP15" s="98"/>
      <c r="DQ15" s="98"/>
      <c r="DR15" s="98"/>
      <c r="DS15" s="98"/>
      <c r="DT15" s="98"/>
      <c r="DU15" s="98"/>
      <c r="DV15" s="98"/>
      <c r="DW15" s="98"/>
      <c r="DX15" s="98"/>
      <c r="DY15" s="98"/>
      <c r="DZ15" s="98"/>
      <c r="EA15" s="98"/>
      <c r="EB15" s="98"/>
      <c r="EC15" s="98"/>
      <c r="ED15" s="98"/>
      <c r="EE15" s="98"/>
      <c r="EF15" s="98"/>
      <c r="EG15" s="98"/>
      <c r="EH15" s="98"/>
      <c r="EI15" s="98"/>
      <c r="EJ15" s="98"/>
      <c r="EK15" s="98"/>
      <c r="EL15" s="98"/>
      <c r="EM15" s="98"/>
      <c r="EN15" s="98"/>
      <c r="EO15" s="98"/>
      <c r="EP15" s="98"/>
      <c r="EQ15" s="98"/>
      <c r="ER15" s="98"/>
      <c r="ES15" s="98"/>
      <c r="ET15" s="98"/>
      <c r="EU15" s="98"/>
      <c r="EV15" s="98"/>
      <c r="EW15" s="98"/>
      <c r="EX15" s="98"/>
      <c r="EY15" s="98"/>
      <c r="EZ15" s="98"/>
      <c r="FA15" s="98"/>
      <c r="FB15" s="98"/>
      <c r="FC15" s="98"/>
      <c r="FD15" s="98"/>
      <c r="FE15" s="98"/>
      <c r="FF15" s="98"/>
      <c r="FG15" s="98"/>
      <c r="FH15" s="98"/>
      <c r="FI15" s="98"/>
      <c r="FJ15" s="98"/>
      <c r="FK15" s="98"/>
      <c r="FL15" s="98"/>
      <c r="FM15" s="98"/>
      <c r="FN15" s="98"/>
      <c r="FO15" s="98"/>
      <c r="FP15" s="98"/>
      <c r="FQ15" s="98"/>
      <c r="FR15" s="98"/>
      <c r="FS15" s="98"/>
      <c r="FT15" s="98"/>
      <c r="FU15" s="98"/>
      <c r="FV15" s="98"/>
      <c r="FW15" s="98"/>
      <c r="FX15" s="98"/>
      <c r="FY15" s="98"/>
      <c r="FZ15" s="98"/>
      <c r="GA15" s="98"/>
      <c r="GB15" s="98"/>
      <c r="GC15" s="98"/>
      <c r="GD15" s="98"/>
      <c r="GE15" s="98"/>
      <c r="GF15" s="98"/>
      <c r="GG15" s="98"/>
      <c r="GH15" s="98"/>
      <c r="GI15" s="98"/>
      <c r="GJ15" s="98"/>
      <c r="GK15" s="98"/>
      <c r="GL15" s="98"/>
      <c r="GM15" s="98"/>
      <c r="GN15" s="98"/>
      <c r="GO15" s="98"/>
      <c r="GP15" s="98"/>
      <c r="GQ15" s="98"/>
      <c r="GR15" s="98"/>
      <c r="GS15" s="98"/>
      <c r="GT15" s="98"/>
      <c r="GU15" s="98"/>
      <c r="GV15" s="98"/>
      <c r="GW15" s="98"/>
      <c r="GX15" s="98"/>
      <c r="GY15" s="98"/>
      <c r="GZ15" s="98"/>
      <c r="HA15" s="98"/>
      <c r="HB15" s="98"/>
      <c r="HC15" s="98"/>
      <c r="HD15" s="98"/>
      <c r="HE15" s="98"/>
      <c r="HF15" s="98"/>
      <c r="HG15" s="98"/>
      <c r="HH15" s="98"/>
      <c r="HI15" s="98"/>
      <c r="HJ15" s="98"/>
      <c r="HK15" s="98"/>
      <c r="HL15" s="98"/>
      <c r="HM15" s="98"/>
      <c r="HN15" s="98"/>
      <c r="HO15" s="98"/>
      <c r="HP15" s="98"/>
      <c r="HQ15" s="98"/>
      <c r="HR15" s="98"/>
      <c r="HS15" s="98"/>
      <c r="HT15" s="98"/>
      <c r="HU15" s="98"/>
      <c r="HV15" s="98"/>
      <c r="HW15" s="98"/>
      <c r="HX15" s="98"/>
      <c r="HY15" s="98"/>
      <c r="HZ15" s="98"/>
      <c r="IA15" s="98"/>
      <c r="IB15" s="98"/>
      <c r="IC15" s="98"/>
      <c r="ID15" s="98"/>
      <c r="IE15" s="98"/>
      <c r="IF15" s="98"/>
      <c r="IG15" s="98"/>
      <c r="IH15" s="98"/>
      <c r="II15" s="98"/>
      <c r="IJ15" s="98"/>
      <c r="IK15" s="98"/>
      <c r="IL15" s="98"/>
      <c r="IM15" s="98"/>
      <c r="IN15" s="98"/>
      <c r="IO15" s="98"/>
      <c r="IP15" s="98"/>
      <c r="IQ15" s="98"/>
      <c r="IR15" s="98"/>
      <c r="IS15" s="98"/>
      <c r="IT15" s="98"/>
      <c r="IU15" s="98"/>
      <c r="IV15" s="98"/>
      <c r="IW15" s="98"/>
      <c r="IX15" s="98"/>
      <c r="IY15" s="98"/>
      <c r="IZ15" s="98"/>
      <c r="JA15" s="98"/>
      <c r="JB15" s="98"/>
      <c r="JC15" s="98"/>
      <c r="JD15" s="98"/>
      <c r="JE15" s="98"/>
      <c r="JF15" s="98"/>
      <c r="JG15" s="98"/>
      <c r="JH15" s="98"/>
      <c r="JI15" s="98"/>
      <c r="JJ15" s="98"/>
      <c r="JK15" s="98"/>
      <c r="JL15" s="98"/>
      <c r="JM15" s="98"/>
      <c r="JN15" s="98"/>
      <c r="JO15" s="98"/>
      <c r="JP15" s="98"/>
      <c r="JQ15" s="98"/>
      <c r="JR15" s="98"/>
      <c r="JS15" s="98"/>
      <c r="JT15" s="98"/>
      <c r="JU15" s="98"/>
      <c r="JV15" s="98"/>
      <c r="JW15" s="98"/>
      <c r="JX15" s="98"/>
      <c r="JY15" s="98"/>
      <c r="JZ15" s="98"/>
      <c r="KA15" s="98"/>
      <c r="KB15" s="98"/>
      <c r="KC15" s="98"/>
      <c r="KD15" s="98"/>
      <c r="KE15" s="98"/>
      <c r="KF15" s="98"/>
      <c r="KG15" s="98"/>
      <c r="KH15" s="98"/>
      <c r="KI15" s="98"/>
      <c r="KJ15" s="98"/>
      <c r="KK15" s="98"/>
      <c r="KL15" s="98"/>
      <c r="KM15" s="98"/>
      <c r="KN15" s="98"/>
      <c r="KO15" s="98"/>
      <c r="KP15" s="98"/>
      <c r="KQ15" s="98"/>
      <c r="KR15" s="98"/>
      <c r="KS15" s="98"/>
      <c r="KT15" s="98"/>
      <c r="KU15" s="98"/>
      <c r="KV15" s="98"/>
      <c r="KW15" s="98"/>
      <c r="KX15" s="98"/>
    </row>
    <row r="16" spans="1:310" s="103" customFormat="1">
      <c r="A16" s="100" t="s">
        <v>38</v>
      </c>
      <c r="B16" s="103" t="s">
        <v>172</v>
      </c>
      <c r="C16" s="92" t="s">
        <v>173</v>
      </c>
      <c r="D16" s="101">
        <v>2025</v>
      </c>
      <c r="F16" s="101">
        <v>2025</v>
      </c>
      <c r="G16" s="95"/>
      <c r="H16" s="189">
        <v>0</v>
      </c>
      <c r="I16" s="173"/>
      <c r="J16" s="96"/>
      <c r="K16" s="95">
        <v>2.19</v>
      </c>
      <c r="L16" s="96">
        <v>45355</v>
      </c>
      <c r="M16" s="202">
        <v>0</v>
      </c>
      <c r="N16" s="95">
        <v>2.19</v>
      </c>
      <c r="O16" s="202">
        <v>0</v>
      </c>
      <c r="P16" s="95">
        <f>N16</f>
        <v>2.19</v>
      </c>
      <c r="Q16" s="95">
        <v>0</v>
      </c>
      <c r="R16" s="95"/>
      <c r="S16" s="95"/>
      <c r="T16" s="95">
        <f>U16+V16</f>
        <v>0</v>
      </c>
      <c r="U16" s="95"/>
      <c r="V16" s="95"/>
      <c r="W16" s="95">
        <f t="shared" ref="W16:W17" si="2">X16*1.2-X16</f>
        <v>0</v>
      </c>
      <c r="X16" s="95">
        <f t="shared" ref="X16:X17" si="3">Q16/1.2</f>
        <v>0</v>
      </c>
      <c r="Y16" s="95">
        <v>0</v>
      </c>
      <c r="Z16" s="95"/>
      <c r="AA16" s="95"/>
      <c r="AB16" s="95"/>
      <c r="AC16" s="170"/>
      <c r="AD16" s="95"/>
      <c r="AE16" s="95">
        <f t="shared" si="0"/>
        <v>0</v>
      </c>
      <c r="AF16" s="95">
        <f t="shared" si="1"/>
        <v>0</v>
      </c>
      <c r="AJ16" s="95"/>
      <c r="AM16" s="95"/>
      <c r="AN16" s="95"/>
      <c r="AO16" s="95">
        <v>2.19</v>
      </c>
      <c r="AP16" s="95"/>
      <c r="AQ16" s="95"/>
      <c r="AR16" s="95"/>
      <c r="AS16" s="95"/>
      <c r="AT16" s="95"/>
      <c r="AU16" s="95">
        <v>0.36499999999999999</v>
      </c>
      <c r="AV16" s="95">
        <v>1.825</v>
      </c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189">
        <v>0.36</v>
      </c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>
        <v>0.36</v>
      </c>
      <c r="BZ16" s="95"/>
      <c r="CA16" s="95"/>
      <c r="CB16" s="95">
        <v>0</v>
      </c>
      <c r="CC16" s="95"/>
      <c r="CD16" s="95"/>
      <c r="CE16" s="95">
        <v>0</v>
      </c>
      <c r="CF16" s="95">
        <v>0</v>
      </c>
      <c r="CG16" s="95">
        <v>0</v>
      </c>
      <c r="CH16" s="95">
        <v>0</v>
      </c>
      <c r="CI16" s="95">
        <v>0</v>
      </c>
      <c r="CJ16" s="95">
        <v>2.19</v>
      </c>
      <c r="CK16" s="95"/>
      <c r="CL16" s="95"/>
      <c r="CM16" s="95">
        <v>0</v>
      </c>
      <c r="CN16" s="95">
        <v>0.72</v>
      </c>
      <c r="CO16" s="95">
        <v>0</v>
      </c>
      <c r="CP16" s="95">
        <v>0.36499999999999999</v>
      </c>
      <c r="CQ16" s="95">
        <v>1.105</v>
      </c>
      <c r="CR16" s="98"/>
      <c r="CS16" s="102"/>
      <c r="CT16" s="102"/>
      <c r="CU16" s="102"/>
      <c r="CV16" s="102"/>
      <c r="CW16" s="102"/>
      <c r="CX16" s="102"/>
      <c r="CY16" s="102"/>
      <c r="CZ16" s="102"/>
      <c r="DA16" s="102"/>
      <c r="DB16" s="102"/>
      <c r="DC16" s="102"/>
      <c r="DD16" s="102"/>
      <c r="DE16" s="98"/>
      <c r="DF16" s="98"/>
      <c r="DG16" s="98"/>
      <c r="DH16" s="98"/>
      <c r="DI16" s="98"/>
      <c r="DJ16" s="98"/>
      <c r="DK16" s="98"/>
      <c r="DL16" s="98"/>
      <c r="DM16" s="98"/>
      <c r="DN16" s="98"/>
      <c r="DO16" s="98"/>
      <c r="DP16" s="98"/>
      <c r="DQ16" s="98"/>
      <c r="DR16" s="98"/>
      <c r="DS16" s="98"/>
      <c r="DT16" s="98"/>
      <c r="DU16" s="98"/>
      <c r="DV16" s="98"/>
      <c r="DW16" s="98"/>
      <c r="DX16" s="98"/>
      <c r="DY16" s="98"/>
      <c r="DZ16" s="98"/>
      <c r="EA16" s="98"/>
      <c r="EB16" s="98"/>
      <c r="EC16" s="98"/>
      <c r="ED16" s="98"/>
      <c r="EE16" s="98"/>
      <c r="EF16" s="98"/>
      <c r="EG16" s="98"/>
      <c r="EH16" s="98"/>
      <c r="EI16" s="98"/>
      <c r="EJ16" s="98"/>
      <c r="EK16" s="98"/>
      <c r="EL16" s="98"/>
      <c r="EM16" s="98"/>
      <c r="EN16" s="98"/>
      <c r="EO16" s="98"/>
      <c r="EP16" s="98"/>
      <c r="EQ16" s="98"/>
      <c r="ER16" s="98"/>
      <c r="ES16" s="98"/>
      <c r="ET16" s="98"/>
      <c r="EU16" s="98"/>
      <c r="EV16" s="98"/>
      <c r="EW16" s="98"/>
      <c r="EX16" s="98"/>
      <c r="EY16" s="98"/>
      <c r="EZ16" s="98"/>
      <c r="FA16" s="98"/>
      <c r="FB16" s="98"/>
      <c r="FC16" s="98"/>
      <c r="FD16" s="98"/>
      <c r="FE16" s="98"/>
      <c r="FF16" s="98"/>
      <c r="FG16" s="98"/>
      <c r="FH16" s="98"/>
      <c r="FI16" s="98"/>
      <c r="FJ16" s="98"/>
      <c r="FK16" s="98"/>
      <c r="FL16" s="98"/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GI16" s="98"/>
      <c r="GJ16" s="98"/>
      <c r="GK16" s="98"/>
      <c r="GL16" s="98"/>
      <c r="GM16" s="98"/>
      <c r="GN16" s="98"/>
      <c r="GO16" s="98"/>
      <c r="GP16" s="98"/>
      <c r="GQ16" s="98"/>
      <c r="GR16" s="98"/>
      <c r="GS16" s="98"/>
      <c r="GT16" s="98"/>
      <c r="GU16" s="98"/>
      <c r="GV16" s="98"/>
      <c r="GW16" s="98"/>
      <c r="GX16" s="98"/>
      <c r="GY16" s="98"/>
      <c r="GZ16" s="98"/>
      <c r="HA16" s="98"/>
      <c r="HB16" s="98"/>
      <c r="HC16" s="98"/>
      <c r="HD16" s="98"/>
      <c r="HE16" s="98"/>
      <c r="HF16" s="98"/>
      <c r="HG16" s="98"/>
      <c r="HH16" s="98"/>
      <c r="HI16" s="98"/>
      <c r="HJ16" s="98"/>
      <c r="HK16" s="98"/>
      <c r="HL16" s="98"/>
      <c r="HM16" s="98"/>
      <c r="HN16" s="98"/>
      <c r="HO16" s="98"/>
      <c r="HP16" s="98"/>
      <c r="HQ16" s="98"/>
      <c r="HR16" s="98"/>
      <c r="HS16" s="98"/>
      <c r="HT16" s="98"/>
      <c r="HU16" s="98"/>
      <c r="HV16" s="98"/>
      <c r="HW16" s="98"/>
      <c r="HX16" s="98"/>
      <c r="HY16" s="98"/>
      <c r="HZ16" s="98"/>
      <c r="IA16" s="98"/>
      <c r="IB16" s="98"/>
      <c r="IC16" s="98"/>
      <c r="ID16" s="98"/>
      <c r="IE16" s="98"/>
      <c r="IF16" s="98"/>
      <c r="IG16" s="98"/>
      <c r="IH16" s="98"/>
      <c r="II16" s="98"/>
      <c r="IJ16" s="98"/>
      <c r="IK16" s="98"/>
      <c r="IL16" s="98"/>
      <c r="IM16" s="98"/>
      <c r="IN16" s="98"/>
      <c r="IO16" s="98"/>
      <c r="IP16" s="98"/>
      <c r="IQ16" s="98"/>
      <c r="IR16" s="98"/>
      <c r="IS16" s="98"/>
      <c r="IT16" s="98"/>
      <c r="IU16" s="98"/>
      <c r="IV16" s="98"/>
      <c r="IW16" s="98"/>
      <c r="IX16" s="98"/>
      <c r="IY16" s="98"/>
      <c r="IZ16" s="98"/>
      <c r="JA16" s="98"/>
      <c r="JB16" s="98"/>
      <c r="JC16" s="98"/>
      <c r="JD16" s="98"/>
      <c r="JE16" s="98"/>
      <c r="JF16" s="98"/>
      <c r="JG16" s="98"/>
      <c r="JH16" s="98"/>
      <c r="JI16" s="98"/>
      <c r="JJ16" s="98"/>
      <c r="JK16" s="98"/>
      <c r="JL16" s="98"/>
      <c r="JM16" s="98"/>
      <c r="JN16" s="98"/>
      <c r="JO16" s="98"/>
      <c r="JP16" s="98"/>
      <c r="JQ16" s="98"/>
      <c r="JR16" s="98"/>
      <c r="JS16" s="98"/>
      <c r="JT16" s="98"/>
      <c r="JU16" s="98"/>
      <c r="JV16" s="98"/>
      <c r="JW16" s="98"/>
      <c r="JX16" s="98"/>
      <c r="JY16" s="98"/>
      <c r="JZ16" s="98"/>
      <c r="KA16" s="98"/>
      <c r="KB16" s="98"/>
      <c r="KC16" s="98"/>
      <c r="KD16" s="98"/>
      <c r="KE16" s="98"/>
      <c r="KF16" s="98"/>
      <c r="KG16" s="98"/>
      <c r="KH16" s="98"/>
      <c r="KI16" s="98"/>
      <c r="KJ16" s="98"/>
      <c r="KK16" s="98"/>
      <c r="KL16" s="98"/>
      <c r="KM16" s="98"/>
      <c r="KN16" s="98"/>
      <c r="KO16" s="98"/>
      <c r="KP16" s="98"/>
      <c r="KQ16" s="98"/>
      <c r="KR16" s="98"/>
      <c r="KS16" s="98"/>
      <c r="KT16" s="98"/>
      <c r="KU16" s="98"/>
      <c r="KV16" s="98"/>
      <c r="KW16" s="98"/>
      <c r="KX16" s="98"/>
    </row>
    <row r="17" spans="1:310" s="103" customFormat="1">
      <c r="A17" s="100" t="s">
        <v>41</v>
      </c>
      <c r="B17" s="104" t="s">
        <v>42</v>
      </c>
      <c r="C17" s="92" t="s">
        <v>43</v>
      </c>
      <c r="D17" s="101">
        <v>2024</v>
      </c>
      <c r="E17" s="101">
        <v>2024</v>
      </c>
      <c r="F17" s="101">
        <v>2024</v>
      </c>
      <c r="G17" s="95"/>
      <c r="H17" s="95">
        <v>5.79</v>
      </c>
      <c r="I17" s="205">
        <v>45200</v>
      </c>
      <c r="J17" s="96"/>
      <c r="K17" s="95">
        <v>19.52</v>
      </c>
      <c r="L17" s="96">
        <v>45355</v>
      </c>
      <c r="M17" s="202">
        <v>5.79</v>
      </c>
      <c r="N17" s="95">
        <v>19.52</v>
      </c>
      <c r="O17" s="202">
        <v>5.79</v>
      </c>
      <c r="P17" s="95">
        <f>N17</f>
        <v>19.52</v>
      </c>
      <c r="Q17" s="95">
        <v>5.79</v>
      </c>
      <c r="R17" s="95"/>
      <c r="S17" s="95"/>
      <c r="T17" s="95">
        <f>U17+V17</f>
        <v>0</v>
      </c>
      <c r="U17" s="95"/>
      <c r="V17" s="95"/>
      <c r="W17" s="95">
        <f t="shared" si="2"/>
        <v>0.96499999999999986</v>
      </c>
      <c r="X17" s="95">
        <f t="shared" si="3"/>
        <v>4.8250000000000002</v>
      </c>
      <c r="Y17" s="95">
        <v>19.52</v>
      </c>
      <c r="Z17" s="95"/>
      <c r="AA17" s="95"/>
      <c r="AB17" s="95"/>
      <c r="AC17" s="170"/>
      <c r="AD17" s="95"/>
      <c r="AE17" s="95">
        <f t="shared" si="0"/>
        <v>3.2533333333333339</v>
      </c>
      <c r="AF17" s="95">
        <f t="shared" si="1"/>
        <v>16.266666666666666</v>
      </c>
      <c r="AG17" s="95"/>
      <c r="AH17" s="95"/>
      <c r="AI17" s="95"/>
      <c r="AJ17" s="95"/>
      <c r="AK17" s="95">
        <v>0.96</v>
      </c>
      <c r="AL17" s="95"/>
      <c r="AM17" s="95"/>
      <c r="AN17" s="95"/>
      <c r="AO17" s="95"/>
      <c r="AP17" s="95"/>
      <c r="AQ17" s="95"/>
      <c r="AR17" s="95"/>
      <c r="AS17" s="95">
        <v>3.25</v>
      </c>
      <c r="AT17" s="95"/>
      <c r="AU17" s="95"/>
      <c r="AV17" s="95"/>
      <c r="AW17" s="95"/>
      <c r="AX17" s="95"/>
      <c r="AY17" s="95"/>
      <c r="AZ17" s="95"/>
      <c r="BA17" s="95">
        <v>0.96</v>
      </c>
      <c r="BB17" s="95"/>
      <c r="BC17" s="95"/>
      <c r="BD17" s="95"/>
      <c r="BE17" s="95"/>
      <c r="BF17" s="95"/>
      <c r="BG17" s="95"/>
      <c r="BH17" s="95"/>
      <c r="BI17" s="189">
        <v>3.25</v>
      </c>
      <c r="BJ17" s="95"/>
      <c r="BK17" s="95"/>
      <c r="BL17" s="95"/>
      <c r="BM17" s="95"/>
      <c r="BN17" s="95"/>
      <c r="BO17" s="95"/>
      <c r="BP17" s="95"/>
      <c r="BQ17" s="95"/>
      <c r="BR17" s="95"/>
      <c r="BS17" s="95"/>
      <c r="BT17" s="95"/>
      <c r="BU17" s="95"/>
      <c r="BV17" s="95"/>
      <c r="BW17" s="95"/>
      <c r="BX17" s="95"/>
      <c r="BY17" s="95">
        <v>3.25</v>
      </c>
      <c r="BZ17" s="95"/>
      <c r="CA17" s="95"/>
      <c r="CB17" s="95">
        <v>5.79</v>
      </c>
      <c r="CC17" s="95"/>
      <c r="CD17" s="95"/>
      <c r="CE17" s="95">
        <v>0</v>
      </c>
      <c r="CF17" s="95">
        <v>1.92</v>
      </c>
      <c r="CG17" s="95">
        <v>0</v>
      </c>
      <c r="CH17" s="95">
        <v>0.96499999999999986</v>
      </c>
      <c r="CI17" s="95">
        <v>2.9050000000000002</v>
      </c>
      <c r="CJ17" s="95">
        <v>19.52</v>
      </c>
      <c r="CK17" s="95"/>
      <c r="CL17" s="95"/>
      <c r="CM17" s="95">
        <v>0</v>
      </c>
      <c r="CN17" s="95">
        <v>9.75</v>
      </c>
      <c r="CO17" s="95">
        <v>0</v>
      </c>
      <c r="CP17" s="95">
        <v>3.2533333333333339</v>
      </c>
      <c r="CQ17" s="95">
        <v>6.5166666666666657</v>
      </c>
      <c r="CR17" s="98"/>
      <c r="CS17" s="102"/>
      <c r="CT17" s="102"/>
      <c r="CU17" s="102"/>
      <c r="CV17" s="102"/>
      <c r="CW17" s="102"/>
      <c r="CX17" s="102"/>
      <c r="CY17" s="102"/>
      <c r="CZ17" s="102"/>
      <c r="DA17" s="102"/>
      <c r="DB17" s="102"/>
      <c r="DC17" s="102"/>
      <c r="DD17" s="102"/>
      <c r="DE17" s="98"/>
      <c r="DF17" s="98"/>
      <c r="DG17" s="98"/>
      <c r="DH17" s="98"/>
      <c r="DI17" s="98"/>
      <c r="DJ17" s="98"/>
      <c r="DK17" s="98"/>
      <c r="DL17" s="98"/>
      <c r="DM17" s="98"/>
      <c r="DN17" s="98"/>
      <c r="DO17" s="98"/>
      <c r="DP17" s="98"/>
      <c r="DQ17" s="98"/>
      <c r="DR17" s="98"/>
      <c r="DS17" s="98"/>
      <c r="DT17" s="98"/>
      <c r="DU17" s="98"/>
      <c r="DV17" s="98"/>
      <c r="DW17" s="98"/>
      <c r="DX17" s="98"/>
      <c r="DY17" s="98"/>
      <c r="DZ17" s="98"/>
      <c r="EA17" s="98"/>
      <c r="EB17" s="98"/>
      <c r="EC17" s="98"/>
      <c r="ED17" s="98"/>
      <c r="EE17" s="98"/>
      <c r="EF17" s="98"/>
      <c r="EG17" s="98"/>
      <c r="EH17" s="98"/>
      <c r="EI17" s="98"/>
      <c r="EJ17" s="98"/>
      <c r="EK17" s="98"/>
      <c r="EL17" s="98"/>
      <c r="EM17" s="98"/>
      <c r="EN17" s="98"/>
      <c r="EO17" s="98"/>
      <c r="EP17" s="98"/>
      <c r="EQ17" s="98"/>
      <c r="ER17" s="98"/>
      <c r="ES17" s="98"/>
      <c r="ET17" s="98"/>
      <c r="EU17" s="98"/>
      <c r="EV17" s="98"/>
      <c r="EW17" s="98"/>
      <c r="EX17" s="98"/>
      <c r="EY17" s="98"/>
      <c r="EZ17" s="98"/>
      <c r="FA17" s="98"/>
      <c r="FB17" s="98"/>
      <c r="FC17" s="98"/>
      <c r="FD17" s="98"/>
      <c r="FE17" s="98"/>
      <c r="FF17" s="98"/>
      <c r="FG17" s="98"/>
      <c r="FH17" s="98"/>
      <c r="FI17" s="98"/>
      <c r="FJ17" s="98"/>
      <c r="FK17" s="98"/>
      <c r="FL17" s="98"/>
      <c r="FM17" s="98"/>
      <c r="FN17" s="98"/>
      <c r="FO17" s="98"/>
      <c r="FP17" s="98"/>
      <c r="FQ17" s="98"/>
      <c r="FR17" s="98"/>
      <c r="FS17" s="98"/>
      <c r="FT17" s="98"/>
      <c r="FU17" s="98"/>
      <c r="FV17" s="98"/>
      <c r="FW17" s="98"/>
      <c r="FX17" s="98"/>
      <c r="FY17" s="98"/>
      <c r="FZ17" s="98"/>
      <c r="GA17" s="98"/>
      <c r="GB17" s="98"/>
      <c r="GC17" s="98"/>
      <c r="GD17" s="98"/>
      <c r="GE17" s="98"/>
      <c r="GF17" s="98"/>
      <c r="GG17" s="98"/>
      <c r="GH17" s="98"/>
      <c r="GI17" s="98"/>
      <c r="GJ17" s="98"/>
      <c r="GK17" s="98"/>
      <c r="GL17" s="98"/>
      <c r="GM17" s="98"/>
      <c r="GN17" s="98"/>
      <c r="GO17" s="98"/>
      <c r="GP17" s="98"/>
      <c r="GQ17" s="98"/>
      <c r="GR17" s="98"/>
      <c r="GS17" s="98"/>
      <c r="GT17" s="98"/>
      <c r="GU17" s="98"/>
      <c r="GV17" s="98"/>
      <c r="GW17" s="98"/>
      <c r="GX17" s="98"/>
      <c r="GY17" s="98"/>
      <c r="GZ17" s="98"/>
      <c r="HA17" s="98"/>
      <c r="HB17" s="98"/>
      <c r="HC17" s="98"/>
      <c r="HD17" s="98"/>
      <c r="HE17" s="98"/>
      <c r="HF17" s="98"/>
      <c r="HG17" s="98"/>
      <c r="HH17" s="98"/>
      <c r="HI17" s="98"/>
      <c r="HJ17" s="98"/>
      <c r="HK17" s="98"/>
      <c r="HL17" s="98"/>
      <c r="HM17" s="98"/>
      <c r="HN17" s="98"/>
      <c r="HO17" s="98"/>
      <c r="HP17" s="98"/>
      <c r="HQ17" s="98"/>
      <c r="HR17" s="98"/>
      <c r="HS17" s="98"/>
      <c r="HT17" s="98"/>
      <c r="HU17" s="98"/>
      <c r="HV17" s="98"/>
      <c r="HW17" s="98"/>
      <c r="HX17" s="98"/>
      <c r="HY17" s="98"/>
      <c r="HZ17" s="98"/>
      <c r="IA17" s="98"/>
      <c r="IB17" s="98"/>
      <c r="IC17" s="98"/>
      <c r="ID17" s="98"/>
      <c r="IE17" s="98"/>
      <c r="IF17" s="98"/>
      <c r="IG17" s="98"/>
      <c r="IH17" s="98"/>
      <c r="II17" s="98"/>
      <c r="IJ17" s="98"/>
      <c r="IK17" s="98"/>
      <c r="IL17" s="98"/>
      <c r="IM17" s="98"/>
      <c r="IN17" s="98"/>
      <c r="IO17" s="98"/>
      <c r="IP17" s="98"/>
      <c r="IQ17" s="98"/>
      <c r="IR17" s="98"/>
      <c r="IS17" s="98"/>
      <c r="IT17" s="98"/>
      <c r="IU17" s="98"/>
      <c r="IV17" s="98"/>
      <c r="IW17" s="98"/>
      <c r="IX17" s="98"/>
      <c r="IY17" s="98"/>
      <c r="IZ17" s="98"/>
      <c r="JA17" s="98"/>
      <c r="JB17" s="98"/>
      <c r="JC17" s="98"/>
      <c r="JD17" s="98"/>
      <c r="JE17" s="98"/>
      <c r="JF17" s="98"/>
      <c r="JG17" s="98"/>
      <c r="JH17" s="98"/>
      <c r="JI17" s="98"/>
      <c r="JJ17" s="98"/>
      <c r="JK17" s="98"/>
      <c r="JL17" s="98"/>
      <c r="JM17" s="98"/>
      <c r="JN17" s="98"/>
      <c r="JO17" s="98"/>
      <c r="JP17" s="98"/>
      <c r="JQ17" s="98"/>
      <c r="JR17" s="98"/>
      <c r="JS17" s="98"/>
      <c r="JT17" s="98"/>
      <c r="JU17" s="98"/>
      <c r="JV17" s="98"/>
      <c r="JW17" s="98"/>
      <c r="JX17" s="98"/>
      <c r="JY17" s="98"/>
      <c r="JZ17" s="98"/>
      <c r="KA17" s="98"/>
      <c r="KB17" s="98"/>
      <c r="KC17" s="98"/>
      <c r="KD17" s="98"/>
      <c r="KE17" s="98"/>
      <c r="KF17" s="98"/>
      <c r="KG17" s="98"/>
      <c r="KH17" s="98"/>
      <c r="KI17" s="98"/>
      <c r="KJ17" s="98"/>
      <c r="KK17" s="98"/>
      <c r="KL17" s="98"/>
      <c r="KM17" s="98"/>
      <c r="KN17" s="98"/>
      <c r="KO17" s="98"/>
      <c r="KP17" s="98"/>
      <c r="KQ17" s="98"/>
      <c r="KR17" s="98"/>
      <c r="KS17" s="98"/>
      <c r="KT17" s="98"/>
      <c r="KU17" s="98"/>
      <c r="KV17" s="98"/>
      <c r="KW17" s="98"/>
      <c r="KX17" s="98"/>
    </row>
    <row r="18" spans="1:310" s="103" customFormat="1">
      <c r="A18" s="100" t="s">
        <v>174</v>
      </c>
      <c r="B18" s="104" t="s">
        <v>175</v>
      </c>
      <c r="C18" s="92" t="s">
        <v>176</v>
      </c>
      <c r="D18" s="101">
        <v>2025</v>
      </c>
      <c r="F18" s="101">
        <v>2025</v>
      </c>
      <c r="G18" s="95"/>
      <c r="H18" s="95">
        <v>0</v>
      </c>
      <c r="I18" s="173"/>
      <c r="J18" s="96"/>
      <c r="K18" s="95">
        <v>4.1900000000000004</v>
      </c>
      <c r="L18" s="96">
        <v>45355</v>
      </c>
      <c r="M18" s="202">
        <v>0</v>
      </c>
      <c r="N18" s="95">
        <v>4.1900000000000004</v>
      </c>
      <c r="O18" s="202">
        <v>0</v>
      </c>
      <c r="P18" s="95">
        <v>4.1900000000000004</v>
      </c>
      <c r="Q18" s="95">
        <v>0</v>
      </c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170"/>
      <c r="AD18" s="95"/>
      <c r="AE18" s="95">
        <f t="shared" si="0"/>
        <v>0</v>
      </c>
      <c r="AF18" s="95">
        <f t="shared" si="1"/>
        <v>0</v>
      </c>
      <c r="AJ18" s="95"/>
      <c r="AK18" s="215"/>
      <c r="AM18" s="95"/>
      <c r="AN18" s="95"/>
      <c r="AO18" s="95">
        <v>4.1900000000000004</v>
      </c>
      <c r="AP18" s="95"/>
      <c r="AQ18" s="95"/>
      <c r="AR18" s="95"/>
      <c r="AS18" s="95">
        <v>0.41</v>
      </c>
      <c r="AT18" s="95"/>
      <c r="AU18" s="95">
        <v>0.69833333333333325</v>
      </c>
      <c r="AV18" s="95">
        <v>3.081666666666667</v>
      </c>
      <c r="AW18" s="95"/>
      <c r="AX18" s="95"/>
      <c r="AY18" s="95"/>
      <c r="AZ18" s="95"/>
      <c r="BA18" s="95"/>
      <c r="BB18" s="95"/>
      <c r="BC18" s="95"/>
      <c r="BD18" s="95"/>
      <c r="BE18" s="95"/>
      <c r="BF18" s="95"/>
      <c r="BG18" s="95"/>
      <c r="BH18" s="95"/>
      <c r="BI18" s="189">
        <v>0.7</v>
      </c>
      <c r="BJ18" s="95"/>
      <c r="BK18" s="95"/>
      <c r="BL18" s="95"/>
      <c r="BM18" s="95"/>
      <c r="BN18" s="95"/>
      <c r="BO18" s="95"/>
      <c r="BP18" s="95"/>
      <c r="BQ18" s="95"/>
      <c r="BR18" s="95"/>
      <c r="BS18" s="95"/>
      <c r="BT18" s="95"/>
      <c r="BU18" s="95"/>
      <c r="BV18" s="95"/>
      <c r="BW18" s="95"/>
      <c r="BX18" s="95"/>
      <c r="BY18" s="95">
        <v>0.7</v>
      </c>
      <c r="BZ18" s="95"/>
      <c r="CA18" s="95"/>
      <c r="CB18" s="95">
        <v>0</v>
      </c>
      <c r="CC18" s="95"/>
      <c r="CD18" s="95"/>
      <c r="CE18" s="95">
        <v>0</v>
      </c>
      <c r="CF18" s="95">
        <v>0</v>
      </c>
      <c r="CG18" s="95">
        <v>0</v>
      </c>
      <c r="CH18" s="95">
        <v>0</v>
      </c>
      <c r="CI18" s="95">
        <v>0</v>
      </c>
      <c r="CJ18" s="95">
        <v>4.1900000000000004</v>
      </c>
      <c r="CK18" s="95"/>
      <c r="CL18" s="95"/>
      <c r="CM18" s="95">
        <v>0</v>
      </c>
      <c r="CN18" s="95">
        <v>1.8099999999999998</v>
      </c>
      <c r="CO18" s="95">
        <v>0</v>
      </c>
      <c r="CP18" s="95">
        <v>0.69833333333333325</v>
      </c>
      <c r="CQ18" s="95">
        <v>1.6816666666666669</v>
      </c>
      <c r="CR18" s="98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98"/>
      <c r="DF18" s="98"/>
      <c r="DG18" s="98"/>
      <c r="DH18" s="98"/>
      <c r="DI18" s="98"/>
      <c r="DJ18" s="98"/>
      <c r="DK18" s="98"/>
      <c r="DL18" s="98"/>
      <c r="DM18" s="98"/>
      <c r="DN18" s="98"/>
      <c r="DO18" s="98"/>
      <c r="DP18" s="98"/>
      <c r="DQ18" s="98"/>
      <c r="DR18" s="98"/>
      <c r="DS18" s="98"/>
      <c r="DT18" s="98"/>
      <c r="DU18" s="98"/>
      <c r="DV18" s="98"/>
      <c r="DW18" s="98"/>
      <c r="DX18" s="98"/>
      <c r="DY18" s="98"/>
      <c r="DZ18" s="98"/>
      <c r="EA18" s="98"/>
      <c r="EB18" s="98"/>
      <c r="EC18" s="98"/>
      <c r="ED18" s="98"/>
      <c r="EE18" s="98"/>
      <c r="EF18" s="98"/>
      <c r="EG18" s="98"/>
      <c r="EH18" s="98"/>
      <c r="EI18" s="98"/>
      <c r="EJ18" s="98"/>
      <c r="EK18" s="98"/>
      <c r="EL18" s="98"/>
      <c r="EM18" s="98"/>
      <c r="EN18" s="98"/>
      <c r="EO18" s="98"/>
      <c r="EP18" s="98"/>
      <c r="EQ18" s="98"/>
      <c r="ER18" s="98"/>
      <c r="ES18" s="98"/>
      <c r="ET18" s="98"/>
      <c r="EU18" s="98"/>
      <c r="EV18" s="98"/>
      <c r="EW18" s="98"/>
      <c r="EX18" s="98"/>
      <c r="EY18" s="98"/>
      <c r="EZ18" s="98"/>
      <c r="FA18" s="98"/>
      <c r="FB18" s="98"/>
      <c r="FC18" s="98"/>
      <c r="FD18" s="98"/>
      <c r="FE18" s="98"/>
      <c r="FF18" s="98"/>
      <c r="FG18" s="98"/>
      <c r="FH18" s="98"/>
      <c r="FI18" s="98"/>
      <c r="FJ18" s="98"/>
      <c r="FK18" s="98"/>
      <c r="FL18" s="98"/>
      <c r="FM18" s="98"/>
      <c r="FN18" s="98"/>
      <c r="FO18" s="98"/>
      <c r="FP18" s="98"/>
      <c r="FQ18" s="98"/>
      <c r="FR18" s="98"/>
      <c r="FS18" s="98"/>
      <c r="FT18" s="98"/>
      <c r="FU18" s="98"/>
      <c r="FV18" s="98"/>
      <c r="FW18" s="98"/>
      <c r="FX18" s="98"/>
      <c r="FY18" s="98"/>
      <c r="FZ18" s="98"/>
      <c r="GA18" s="98"/>
      <c r="GB18" s="98"/>
      <c r="GC18" s="98"/>
      <c r="GD18" s="98"/>
      <c r="GE18" s="98"/>
      <c r="GF18" s="98"/>
      <c r="GG18" s="98"/>
      <c r="GH18" s="98"/>
      <c r="GI18" s="98"/>
      <c r="GJ18" s="98"/>
      <c r="GK18" s="98"/>
      <c r="GL18" s="98"/>
      <c r="GM18" s="98"/>
      <c r="GN18" s="98"/>
      <c r="GO18" s="98"/>
      <c r="GP18" s="98"/>
      <c r="GQ18" s="98"/>
      <c r="GR18" s="98"/>
      <c r="GS18" s="98"/>
      <c r="GT18" s="98"/>
      <c r="GU18" s="98"/>
      <c r="GV18" s="98"/>
      <c r="GW18" s="98"/>
      <c r="GX18" s="98"/>
      <c r="GY18" s="98"/>
      <c r="GZ18" s="98"/>
      <c r="HA18" s="98"/>
      <c r="HB18" s="98"/>
      <c r="HC18" s="98"/>
      <c r="HD18" s="98"/>
      <c r="HE18" s="98"/>
      <c r="HF18" s="98"/>
      <c r="HG18" s="98"/>
      <c r="HH18" s="98"/>
      <c r="HI18" s="98"/>
      <c r="HJ18" s="98"/>
      <c r="HK18" s="98"/>
      <c r="HL18" s="98"/>
      <c r="HM18" s="98"/>
      <c r="HN18" s="98"/>
      <c r="HO18" s="98"/>
      <c r="HP18" s="98"/>
      <c r="HQ18" s="98"/>
      <c r="HR18" s="98"/>
      <c r="HS18" s="98"/>
      <c r="HT18" s="98"/>
      <c r="HU18" s="98"/>
      <c r="HV18" s="98"/>
      <c r="HW18" s="98"/>
      <c r="HX18" s="98"/>
      <c r="HY18" s="98"/>
      <c r="HZ18" s="98"/>
      <c r="IA18" s="98"/>
      <c r="IB18" s="98"/>
      <c r="IC18" s="98"/>
      <c r="ID18" s="98"/>
      <c r="IE18" s="98"/>
      <c r="IF18" s="98"/>
      <c r="IG18" s="98"/>
      <c r="IH18" s="98"/>
      <c r="II18" s="98"/>
      <c r="IJ18" s="98"/>
      <c r="IK18" s="98"/>
      <c r="IL18" s="98"/>
      <c r="IM18" s="98"/>
      <c r="IN18" s="98"/>
      <c r="IO18" s="98"/>
      <c r="IP18" s="98"/>
      <c r="IQ18" s="98"/>
      <c r="IR18" s="98"/>
      <c r="IS18" s="98"/>
      <c r="IT18" s="98"/>
      <c r="IU18" s="98"/>
      <c r="IV18" s="98"/>
      <c r="IW18" s="98"/>
      <c r="IX18" s="98"/>
      <c r="IY18" s="98"/>
      <c r="IZ18" s="98"/>
      <c r="JA18" s="98"/>
      <c r="JB18" s="98"/>
      <c r="JC18" s="98"/>
      <c r="JD18" s="98"/>
      <c r="JE18" s="98"/>
      <c r="JF18" s="98"/>
      <c r="JG18" s="98"/>
      <c r="JH18" s="98"/>
      <c r="JI18" s="98"/>
      <c r="JJ18" s="98"/>
      <c r="JK18" s="98"/>
      <c r="JL18" s="98"/>
      <c r="JM18" s="98"/>
      <c r="JN18" s="98"/>
      <c r="JO18" s="98"/>
      <c r="JP18" s="98"/>
      <c r="JQ18" s="98"/>
      <c r="JR18" s="98"/>
      <c r="JS18" s="98"/>
      <c r="JT18" s="98"/>
      <c r="JU18" s="98"/>
      <c r="JV18" s="98"/>
      <c r="JW18" s="98"/>
      <c r="JX18" s="98"/>
      <c r="JY18" s="98"/>
      <c r="JZ18" s="98"/>
      <c r="KA18" s="98"/>
      <c r="KB18" s="98"/>
      <c r="KC18" s="98"/>
      <c r="KD18" s="98"/>
      <c r="KE18" s="98"/>
      <c r="KF18" s="98"/>
      <c r="KG18" s="98"/>
      <c r="KH18" s="98"/>
      <c r="KI18" s="98"/>
      <c r="KJ18" s="98"/>
      <c r="KK18" s="98"/>
      <c r="KL18" s="98"/>
      <c r="KM18" s="98"/>
      <c r="KN18" s="98"/>
      <c r="KO18" s="98"/>
      <c r="KP18" s="98"/>
      <c r="KQ18" s="98"/>
      <c r="KR18" s="98"/>
      <c r="KS18" s="98"/>
      <c r="KT18" s="98"/>
      <c r="KU18" s="98"/>
      <c r="KV18" s="98"/>
      <c r="KW18" s="98"/>
      <c r="KX18" s="98"/>
    </row>
    <row r="19" spans="1:310" s="103" customFormat="1">
      <c r="A19" s="105" t="s">
        <v>44</v>
      </c>
      <c r="B19" s="106" t="s">
        <v>169</v>
      </c>
      <c r="C19" s="107"/>
      <c r="D19" s="107"/>
      <c r="E19" s="107"/>
      <c r="F19" s="107"/>
      <c r="G19" s="107"/>
      <c r="H19" s="189"/>
      <c r="I19" s="173"/>
      <c r="J19" s="108"/>
      <c r="K19" s="95"/>
      <c r="L19" s="108"/>
      <c r="M19" s="202"/>
      <c r="N19" s="95"/>
      <c r="O19" s="202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170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5"/>
      <c r="BF19" s="95"/>
      <c r="BG19" s="95"/>
      <c r="BH19" s="95"/>
      <c r="BI19" s="189"/>
      <c r="BJ19" s="95"/>
      <c r="BK19" s="95"/>
      <c r="BL19" s="95"/>
      <c r="BM19" s="95"/>
      <c r="BN19" s="95"/>
      <c r="BO19" s="95"/>
      <c r="BP19" s="95"/>
      <c r="BQ19" s="95"/>
      <c r="BR19" s="95"/>
      <c r="BS19" s="95"/>
      <c r="BT19" s="95"/>
      <c r="BU19" s="95"/>
      <c r="BV19" s="95"/>
      <c r="BW19" s="95"/>
      <c r="BX19" s="95"/>
      <c r="BY19" s="95"/>
      <c r="BZ19" s="95"/>
      <c r="CA19" s="95"/>
      <c r="CB19" s="95"/>
      <c r="CC19" s="95"/>
      <c r="CD19" s="95"/>
      <c r="CE19" s="95"/>
      <c r="CF19" s="95"/>
      <c r="CG19" s="95"/>
      <c r="CH19" s="95"/>
      <c r="CI19" s="95"/>
      <c r="CJ19" s="95"/>
      <c r="CK19" s="95"/>
      <c r="CL19" s="95"/>
      <c r="CM19" s="95"/>
      <c r="CN19" s="95"/>
      <c r="CO19" s="95"/>
      <c r="CP19" s="95"/>
      <c r="CQ19" s="95"/>
      <c r="CR19" s="98"/>
      <c r="CS19" s="102"/>
      <c r="CT19" s="102"/>
      <c r="CU19" s="102"/>
      <c r="CV19" s="102"/>
      <c r="CW19" s="102"/>
      <c r="CX19" s="102"/>
      <c r="CY19" s="102"/>
      <c r="CZ19" s="102"/>
      <c r="DA19" s="102"/>
      <c r="DB19" s="102"/>
      <c r="DC19" s="102"/>
      <c r="DD19" s="102"/>
      <c r="DE19" s="98"/>
      <c r="DF19" s="98"/>
      <c r="DG19" s="98"/>
      <c r="DH19" s="98"/>
      <c r="DI19" s="98"/>
      <c r="DJ19" s="98"/>
      <c r="DK19" s="98"/>
      <c r="DL19" s="98"/>
      <c r="DM19" s="98"/>
      <c r="DN19" s="98"/>
      <c r="DO19" s="98"/>
      <c r="DP19" s="98"/>
      <c r="DQ19" s="98"/>
      <c r="DR19" s="98"/>
      <c r="DS19" s="98"/>
      <c r="DT19" s="98"/>
      <c r="DU19" s="98"/>
      <c r="DV19" s="98"/>
      <c r="DW19" s="98"/>
      <c r="DX19" s="98"/>
      <c r="DY19" s="98"/>
      <c r="DZ19" s="98"/>
      <c r="EA19" s="98"/>
      <c r="EB19" s="98"/>
      <c r="EC19" s="98"/>
      <c r="ED19" s="98"/>
      <c r="EE19" s="98"/>
      <c r="EF19" s="98"/>
      <c r="EG19" s="98"/>
      <c r="EH19" s="98"/>
      <c r="EI19" s="98"/>
      <c r="EJ19" s="98"/>
      <c r="EK19" s="98"/>
      <c r="EL19" s="98"/>
      <c r="EM19" s="98"/>
      <c r="EN19" s="98"/>
      <c r="EO19" s="98"/>
      <c r="EP19" s="98"/>
      <c r="EQ19" s="98"/>
      <c r="ER19" s="98"/>
      <c r="ES19" s="98"/>
      <c r="ET19" s="98"/>
      <c r="EU19" s="98"/>
      <c r="EV19" s="98"/>
      <c r="EW19" s="98"/>
      <c r="EX19" s="98"/>
      <c r="EY19" s="98"/>
      <c r="EZ19" s="98"/>
      <c r="FA19" s="98"/>
      <c r="FB19" s="98"/>
      <c r="FC19" s="98"/>
      <c r="FD19" s="98"/>
      <c r="FE19" s="98"/>
      <c r="FF19" s="98"/>
      <c r="FG19" s="98"/>
      <c r="FH19" s="98"/>
      <c r="FI19" s="98"/>
      <c r="FJ19" s="98"/>
      <c r="FK19" s="98"/>
      <c r="FL19" s="98"/>
      <c r="FM19" s="98"/>
      <c r="FN19" s="98"/>
      <c r="FO19" s="98"/>
      <c r="FP19" s="98"/>
      <c r="FQ19" s="98"/>
      <c r="FR19" s="98"/>
      <c r="FS19" s="98"/>
      <c r="FT19" s="98"/>
      <c r="FU19" s="98"/>
      <c r="FV19" s="98"/>
      <c r="FW19" s="98"/>
      <c r="FX19" s="98"/>
      <c r="FY19" s="98"/>
      <c r="FZ19" s="98"/>
      <c r="GA19" s="98"/>
      <c r="GB19" s="98"/>
      <c r="GC19" s="98"/>
      <c r="GD19" s="98"/>
      <c r="GE19" s="98"/>
      <c r="GF19" s="98"/>
      <c r="GG19" s="98"/>
      <c r="GH19" s="98"/>
      <c r="GI19" s="98"/>
      <c r="GJ19" s="98"/>
      <c r="GK19" s="98"/>
      <c r="GL19" s="98"/>
      <c r="GM19" s="98"/>
      <c r="GN19" s="98"/>
      <c r="GO19" s="98"/>
      <c r="GP19" s="98"/>
      <c r="GQ19" s="98"/>
      <c r="GR19" s="98"/>
      <c r="GS19" s="98"/>
      <c r="GT19" s="98"/>
      <c r="GU19" s="98"/>
      <c r="GV19" s="98"/>
      <c r="GW19" s="98"/>
      <c r="GX19" s="98"/>
      <c r="GY19" s="98"/>
      <c r="GZ19" s="98"/>
      <c r="HA19" s="98"/>
      <c r="HB19" s="98"/>
      <c r="HC19" s="98"/>
      <c r="HD19" s="98"/>
      <c r="HE19" s="98"/>
      <c r="HF19" s="98"/>
      <c r="HG19" s="98"/>
      <c r="HH19" s="98"/>
      <c r="HI19" s="98"/>
      <c r="HJ19" s="98"/>
      <c r="HK19" s="98"/>
      <c r="HL19" s="98"/>
      <c r="HM19" s="98"/>
      <c r="HN19" s="98"/>
      <c r="HO19" s="98"/>
      <c r="HP19" s="98"/>
      <c r="HQ19" s="98"/>
      <c r="HR19" s="98"/>
      <c r="HS19" s="98"/>
      <c r="HT19" s="98"/>
      <c r="HU19" s="98"/>
      <c r="HV19" s="98"/>
      <c r="HW19" s="98"/>
      <c r="HX19" s="98"/>
      <c r="HY19" s="98"/>
      <c r="HZ19" s="98"/>
      <c r="IA19" s="98"/>
      <c r="IB19" s="98"/>
      <c r="IC19" s="98"/>
      <c r="ID19" s="98"/>
      <c r="IE19" s="98"/>
      <c r="IF19" s="98"/>
      <c r="IG19" s="98"/>
      <c r="IH19" s="98"/>
      <c r="II19" s="98"/>
      <c r="IJ19" s="98"/>
      <c r="IK19" s="98"/>
      <c r="IL19" s="98"/>
      <c r="IM19" s="98"/>
      <c r="IN19" s="98"/>
      <c r="IO19" s="98"/>
      <c r="IP19" s="98"/>
      <c r="IQ19" s="98"/>
      <c r="IR19" s="98"/>
      <c r="IS19" s="98"/>
      <c r="IT19" s="98"/>
      <c r="IU19" s="98"/>
      <c r="IV19" s="98"/>
      <c r="IW19" s="98"/>
      <c r="IX19" s="98"/>
      <c r="IY19" s="98"/>
      <c r="IZ19" s="98"/>
      <c r="JA19" s="98"/>
      <c r="JB19" s="98"/>
      <c r="JC19" s="98"/>
      <c r="JD19" s="98"/>
      <c r="JE19" s="98"/>
      <c r="JF19" s="98"/>
      <c r="JG19" s="98"/>
      <c r="JH19" s="98"/>
      <c r="JI19" s="98"/>
      <c r="JJ19" s="98"/>
      <c r="JK19" s="98"/>
      <c r="JL19" s="98"/>
      <c r="JM19" s="98"/>
      <c r="JN19" s="98"/>
      <c r="JO19" s="98"/>
      <c r="JP19" s="98"/>
      <c r="JQ19" s="98"/>
      <c r="JR19" s="98"/>
      <c r="JS19" s="98"/>
      <c r="JT19" s="98"/>
      <c r="JU19" s="98"/>
      <c r="JV19" s="98"/>
      <c r="JW19" s="98"/>
      <c r="JX19" s="98"/>
      <c r="JY19" s="98"/>
      <c r="JZ19" s="98"/>
      <c r="KA19" s="98"/>
      <c r="KB19" s="98"/>
      <c r="KC19" s="98"/>
      <c r="KD19" s="98"/>
      <c r="KE19" s="98"/>
      <c r="KF19" s="98"/>
      <c r="KG19" s="98"/>
      <c r="KH19" s="98"/>
      <c r="KI19" s="98"/>
      <c r="KJ19" s="98"/>
      <c r="KK19" s="98"/>
      <c r="KL19" s="98"/>
      <c r="KM19" s="98"/>
      <c r="KN19" s="98"/>
      <c r="KO19" s="98"/>
      <c r="KP19" s="98"/>
      <c r="KQ19" s="98"/>
      <c r="KR19" s="98"/>
      <c r="KS19" s="98"/>
      <c r="KT19" s="98"/>
      <c r="KU19" s="98"/>
      <c r="KV19" s="98"/>
      <c r="KW19" s="98"/>
      <c r="KX19" s="98"/>
    </row>
    <row r="20" spans="1:310" s="103" customFormat="1">
      <c r="A20" s="100" t="s">
        <v>45</v>
      </c>
      <c r="B20" s="109" t="s">
        <v>46</v>
      </c>
      <c r="C20" s="92" t="s">
        <v>47</v>
      </c>
      <c r="D20" s="101">
        <v>2024</v>
      </c>
      <c r="E20" s="101">
        <v>2024</v>
      </c>
      <c r="F20" s="101">
        <v>2024</v>
      </c>
      <c r="G20" s="95"/>
      <c r="H20" s="95">
        <v>3.09</v>
      </c>
      <c r="I20" s="205">
        <v>45200</v>
      </c>
      <c r="J20" s="96"/>
      <c r="K20" s="95">
        <v>3.44</v>
      </c>
      <c r="L20" s="96">
        <v>45355</v>
      </c>
      <c r="M20" s="202">
        <v>3.09</v>
      </c>
      <c r="N20" s="95">
        <v>3.44</v>
      </c>
      <c r="O20" s="202">
        <v>3.09</v>
      </c>
      <c r="P20" s="95">
        <f>N20</f>
        <v>3.44</v>
      </c>
      <c r="Q20" s="95">
        <v>3.09</v>
      </c>
      <c r="R20" s="95"/>
      <c r="S20" s="95"/>
      <c r="T20" s="95">
        <f>U20+V20</f>
        <v>0</v>
      </c>
      <c r="U20" s="95"/>
      <c r="V20" s="95"/>
      <c r="W20" s="95">
        <f t="shared" ref="W20:W33" si="4">X20*1.2-X20</f>
        <v>0.51500000000000012</v>
      </c>
      <c r="X20" s="95">
        <f t="shared" ref="X20:X33" si="5">Q20/1.2</f>
        <v>2.5750000000000002</v>
      </c>
      <c r="Y20" s="95">
        <v>3.44</v>
      </c>
      <c r="Z20" s="95"/>
      <c r="AA20" s="95"/>
      <c r="AB20" s="95"/>
      <c r="AC20" s="170"/>
      <c r="AD20" s="95"/>
      <c r="AE20" s="95">
        <f t="shared" si="0"/>
        <v>0.57333333333333325</v>
      </c>
      <c r="AF20" s="95">
        <f t="shared" si="1"/>
        <v>2.8666666666666667</v>
      </c>
      <c r="AG20" s="95"/>
      <c r="AH20" s="95"/>
      <c r="AI20" s="95"/>
      <c r="AJ20" s="95"/>
      <c r="AK20" s="95">
        <v>0.86</v>
      </c>
      <c r="AL20" s="95"/>
      <c r="AM20" s="95"/>
      <c r="AN20" s="95"/>
      <c r="AO20" s="95"/>
      <c r="AP20" s="95"/>
      <c r="AQ20" s="95"/>
      <c r="AR20" s="95"/>
      <c r="AS20" s="95">
        <v>0.96</v>
      </c>
      <c r="AT20" s="95"/>
      <c r="AU20" s="95"/>
      <c r="AV20" s="95"/>
      <c r="AW20" s="95"/>
      <c r="AX20" s="95"/>
      <c r="AY20" s="95"/>
      <c r="AZ20" s="95"/>
      <c r="BA20" s="95">
        <v>0.86</v>
      </c>
      <c r="BB20" s="95"/>
      <c r="BC20" s="95"/>
      <c r="BD20" s="95"/>
      <c r="BE20" s="95"/>
      <c r="BF20" s="95"/>
      <c r="BG20" s="95"/>
      <c r="BH20" s="95"/>
      <c r="BI20" s="189">
        <v>0.96</v>
      </c>
      <c r="BJ20" s="95"/>
      <c r="BK20" s="95"/>
      <c r="BL20" s="95"/>
      <c r="BM20" s="95"/>
      <c r="BN20" s="95"/>
      <c r="BO20" s="95"/>
      <c r="BP20" s="95"/>
      <c r="BQ20" s="95"/>
      <c r="BR20" s="95"/>
      <c r="BS20" s="95"/>
      <c r="BT20" s="95"/>
      <c r="BU20" s="95"/>
      <c r="BV20" s="95"/>
      <c r="BW20" s="95"/>
      <c r="BX20" s="95"/>
      <c r="BY20" s="95">
        <v>0.96</v>
      </c>
      <c r="BZ20" s="95"/>
      <c r="CA20" s="95"/>
      <c r="CB20" s="95">
        <v>3.0900000000000007</v>
      </c>
      <c r="CC20" s="95"/>
      <c r="CD20" s="95"/>
      <c r="CE20" s="95">
        <v>0</v>
      </c>
      <c r="CF20" s="95">
        <v>1.72</v>
      </c>
      <c r="CG20" s="95">
        <v>0</v>
      </c>
      <c r="CH20" s="95">
        <v>0.51500000000000012</v>
      </c>
      <c r="CI20" s="95">
        <v>0.85500000000000032</v>
      </c>
      <c r="CJ20" s="95">
        <v>3.44</v>
      </c>
      <c r="CK20" s="95"/>
      <c r="CL20" s="95"/>
      <c r="CM20" s="95">
        <v>0</v>
      </c>
      <c r="CN20" s="95">
        <v>2.87</v>
      </c>
      <c r="CO20" s="95">
        <v>0</v>
      </c>
      <c r="CP20" s="95">
        <v>0.57333333333333325</v>
      </c>
      <c r="CQ20" s="95">
        <v>0</v>
      </c>
      <c r="CR20" s="98"/>
      <c r="CS20" s="102"/>
      <c r="CT20" s="102"/>
      <c r="CU20" s="102"/>
      <c r="CV20" s="102"/>
      <c r="CW20" s="102"/>
      <c r="CX20" s="102"/>
      <c r="CY20" s="102"/>
      <c r="CZ20" s="102"/>
      <c r="DA20" s="102"/>
      <c r="DB20" s="102"/>
      <c r="DC20" s="102"/>
      <c r="DD20" s="102"/>
      <c r="DE20" s="98"/>
      <c r="DF20" s="98"/>
      <c r="DG20" s="98"/>
      <c r="DH20" s="98"/>
      <c r="DI20" s="98"/>
      <c r="DJ20" s="98"/>
      <c r="DK20" s="98"/>
      <c r="DL20" s="98"/>
      <c r="DM20" s="98"/>
      <c r="DN20" s="98"/>
      <c r="DO20" s="98"/>
      <c r="DP20" s="98"/>
      <c r="DQ20" s="98"/>
      <c r="DR20" s="98"/>
      <c r="DS20" s="98"/>
      <c r="DT20" s="98"/>
      <c r="DU20" s="98"/>
      <c r="DV20" s="98"/>
      <c r="DW20" s="98"/>
      <c r="DX20" s="98"/>
      <c r="DY20" s="98"/>
      <c r="DZ20" s="98"/>
      <c r="EA20" s="98"/>
      <c r="EB20" s="98"/>
      <c r="EC20" s="98"/>
      <c r="ED20" s="98"/>
      <c r="EE20" s="98"/>
      <c r="EF20" s="98"/>
      <c r="EG20" s="98"/>
      <c r="EH20" s="98"/>
      <c r="EI20" s="98"/>
      <c r="EJ20" s="98"/>
      <c r="EK20" s="98"/>
      <c r="EL20" s="98"/>
      <c r="EM20" s="98"/>
      <c r="EN20" s="98"/>
      <c r="EO20" s="98"/>
      <c r="EP20" s="98"/>
      <c r="EQ20" s="98"/>
      <c r="ER20" s="98"/>
      <c r="ES20" s="98"/>
      <c r="ET20" s="98"/>
      <c r="EU20" s="98"/>
      <c r="EV20" s="98"/>
      <c r="EW20" s="98"/>
      <c r="EX20" s="98"/>
      <c r="EY20" s="98"/>
      <c r="EZ20" s="98"/>
      <c r="FA20" s="98"/>
      <c r="FB20" s="98"/>
      <c r="FC20" s="98"/>
      <c r="FD20" s="98"/>
      <c r="FE20" s="98"/>
      <c r="FF20" s="98"/>
      <c r="FG20" s="98"/>
      <c r="FH20" s="98"/>
      <c r="FI20" s="98"/>
      <c r="FJ20" s="98"/>
      <c r="FK20" s="98"/>
      <c r="FL20" s="98"/>
      <c r="FM20" s="98"/>
      <c r="FN20" s="98"/>
      <c r="FO20" s="98"/>
      <c r="FP20" s="98"/>
      <c r="FQ20" s="98"/>
      <c r="FR20" s="98"/>
      <c r="FS20" s="98"/>
      <c r="FT20" s="98"/>
      <c r="FU20" s="98"/>
      <c r="FV20" s="98"/>
      <c r="FW20" s="98"/>
      <c r="FX20" s="98"/>
      <c r="FY20" s="98"/>
      <c r="FZ20" s="98"/>
      <c r="GA20" s="98"/>
      <c r="GB20" s="98"/>
      <c r="GC20" s="98"/>
      <c r="GD20" s="98"/>
      <c r="GE20" s="98"/>
      <c r="GF20" s="98"/>
      <c r="GG20" s="98"/>
      <c r="GH20" s="98"/>
      <c r="GI20" s="98"/>
      <c r="GJ20" s="98"/>
      <c r="GK20" s="98"/>
      <c r="GL20" s="98"/>
      <c r="GM20" s="98"/>
      <c r="GN20" s="98"/>
      <c r="GO20" s="98"/>
      <c r="GP20" s="98"/>
      <c r="GQ20" s="98"/>
      <c r="GR20" s="98"/>
      <c r="GS20" s="98"/>
      <c r="GT20" s="98"/>
      <c r="GU20" s="98"/>
      <c r="GV20" s="98"/>
      <c r="GW20" s="98"/>
      <c r="GX20" s="98"/>
      <c r="GY20" s="98"/>
      <c r="GZ20" s="98"/>
      <c r="HA20" s="98"/>
      <c r="HB20" s="98"/>
      <c r="HC20" s="98"/>
      <c r="HD20" s="98"/>
      <c r="HE20" s="98"/>
      <c r="HF20" s="98"/>
      <c r="HG20" s="98"/>
      <c r="HH20" s="98"/>
      <c r="HI20" s="98"/>
      <c r="HJ20" s="98"/>
      <c r="HK20" s="98"/>
      <c r="HL20" s="98"/>
      <c r="HM20" s="98"/>
      <c r="HN20" s="98"/>
      <c r="HO20" s="98"/>
      <c r="HP20" s="98"/>
      <c r="HQ20" s="98"/>
      <c r="HR20" s="98"/>
      <c r="HS20" s="98"/>
      <c r="HT20" s="98"/>
      <c r="HU20" s="98"/>
      <c r="HV20" s="98"/>
      <c r="HW20" s="98"/>
      <c r="HX20" s="98"/>
      <c r="HY20" s="98"/>
      <c r="HZ20" s="98"/>
      <c r="IA20" s="98"/>
      <c r="IB20" s="98"/>
      <c r="IC20" s="98"/>
      <c r="ID20" s="98"/>
      <c r="IE20" s="98"/>
      <c r="IF20" s="98"/>
      <c r="IG20" s="98"/>
      <c r="IH20" s="98"/>
      <c r="II20" s="98"/>
      <c r="IJ20" s="98"/>
      <c r="IK20" s="98"/>
      <c r="IL20" s="98"/>
      <c r="IM20" s="98"/>
      <c r="IN20" s="98"/>
      <c r="IO20" s="98"/>
      <c r="IP20" s="98"/>
      <c r="IQ20" s="98"/>
      <c r="IR20" s="98"/>
      <c r="IS20" s="98"/>
      <c r="IT20" s="98"/>
      <c r="IU20" s="98"/>
      <c r="IV20" s="98"/>
      <c r="IW20" s="98"/>
      <c r="IX20" s="98"/>
      <c r="IY20" s="98"/>
      <c r="IZ20" s="98"/>
      <c r="JA20" s="98"/>
      <c r="JB20" s="98"/>
      <c r="JC20" s="98"/>
      <c r="JD20" s="98"/>
      <c r="JE20" s="98"/>
      <c r="JF20" s="98"/>
      <c r="JG20" s="98"/>
      <c r="JH20" s="98"/>
      <c r="JI20" s="98"/>
      <c r="JJ20" s="98"/>
      <c r="JK20" s="98"/>
      <c r="JL20" s="98"/>
      <c r="JM20" s="98"/>
      <c r="JN20" s="98"/>
      <c r="JO20" s="98"/>
      <c r="JP20" s="98"/>
      <c r="JQ20" s="98"/>
      <c r="JR20" s="98"/>
      <c r="JS20" s="98"/>
      <c r="JT20" s="98"/>
      <c r="JU20" s="98"/>
      <c r="JV20" s="98"/>
      <c r="JW20" s="98"/>
      <c r="JX20" s="98"/>
      <c r="JY20" s="98"/>
      <c r="JZ20" s="98"/>
      <c r="KA20" s="98"/>
      <c r="KB20" s="98"/>
      <c r="KC20" s="98"/>
      <c r="KD20" s="98"/>
      <c r="KE20" s="98"/>
      <c r="KF20" s="98"/>
      <c r="KG20" s="98"/>
      <c r="KH20" s="98"/>
      <c r="KI20" s="98"/>
      <c r="KJ20" s="98"/>
      <c r="KK20" s="98"/>
      <c r="KL20" s="98"/>
      <c r="KM20" s="98"/>
      <c r="KN20" s="98"/>
      <c r="KO20" s="98"/>
      <c r="KP20" s="98"/>
      <c r="KQ20" s="98"/>
      <c r="KR20" s="98"/>
      <c r="KS20" s="98"/>
      <c r="KT20" s="98"/>
      <c r="KU20" s="98"/>
      <c r="KV20" s="98"/>
      <c r="KW20" s="98"/>
      <c r="KX20" s="98"/>
    </row>
    <row r="21" spans="1:310" s="103" customFormat="1">
      <c r="A21" s="100" t="s">
        <v>48</v>
      </c>
      <c r="B21" s="109" t="s">
        <v>49</v>
      </c>
      <c r="C21" s="92" t="s">
        <v>50</v>
      </c>
      <c r="D21" s="101">
        <v>2025</v>
      </c>
      <c r="E21" s="101">
        <v>2025</v>
      </c>
      <c r="F21" s="101">
        <v>2025</v>
      </c>
      <c r="G21" s="95"/>
      <c r="H21" s="95">
        <v>45.72</v>
      </c>
      <c r="I21" s="205">
        <v>45200</v>
      </c>
      <c r="J21" s="96"/>
      <c r="K21" s="95">
        <v>48.04</v>
      </c>
      <c r="L21" s="96">
        <v>45355</v>
      </c>
      <c r="M21" s="202">
        <v>45.72</v>
      </c>
      <c r="N21" s="95">
        <v>48.04</v>
      </c>
      <c r="O21" s="202">
        <v>45.72</v>
      </c>
      <c r="P21" s="95">
        <v>48.04</v>
      </c>
      <c r="Q21" s="95">
        <v>45.72</v>
      </c>
      <c r="R21" s="95"/>
      <c r="S21" s="95"/>
      <c r="T21" s="95">
        <f>U21+V21</f>
        <v>0</v>
      </c>
      <c r="U21" s="95"/>
      <c r="V21" s="95"/>
      <c r="W21" s="95">
        <f t="shared" si="4"/>
        <v>7.6199999999999974</v>
      </c>
      <c r="X21" s="95">
        <f t="shared" si="5"/>
        <v>38.1</v>
      </c>
      <c r="Y21" s="95">
        <v>0</v>
      </c>
      <c r="Z21" s="95"/>
      <c r="AA21" s="95"/>
      <c r="AB21" s="95"/>
      <c r="AC21" s="170"/>
      <c r="AD21" s="95"/>
      <c r="AE21" s="95">
        <f t="shared" si="0"/>
        <v>0</v>
      </c>
      <c r="AF21" s="95">
        <f t="shared" si="1"/>
        <v>0</v>
      </c>
      <c r="AG21" s="95">
        <v>0</v>
      </c>
      <c r="AH21" s="95"/>
      <c r="AI21" s="95"/>
      <c r="AJ21" s="95"/>
      <c r="AK21" s="95">
        <v>12.7</v>
      </c>
      <c r="AL21" s="95"/>
      <c r="AM21" s="95"/>
      <c r="AN21" s="95"/>
      <c r="AO21" s="95">
        <v>48.04</v>
      </c>
      <c r="AP21" s="95"/>
      <c r="AQ21" s="95"/>
      <c r="AR21" s="95"/>
      <c r="AS21" s="95">
        <v>5.62</v>
      </c>
      <c r="AT21" s="95"/>
      <c r="AU21" s="95">
        <v>8.0066666666666677</v>
      </c>
      <c r="AV21" s="95">
        <v>34.413333333333334</v>
      </c>
      <c r="AW21" s="95"/>
      <c r="AX21" s="95"/>
      <c r="AY21" s="95"/>
      <c r="AZ21" s="95"/>
      <c r="BA21" s="95">
        <v>12.7</v>
      </c>
      <c r="BB21" s="95"/>
      <c r="BC21" s="95"/>
      <c r="BD21" s="95"/>
      <c r="BE21" s="95"/>
      <c r="BF21" s="95"/>
      <c r="BG21" s="95"/>
      <c r="BH21" s="95"/>
      <c r="BI21" s="189">
        <v>13.34</v>
      </c>
      <c r="BJ21" s="95"/>
      <c r="BK21" s="95"/>
      <c r="BL21" s="95"/>
      <c r="BM21" s="95"/>
      <c r="BN21" s="95"/>
      <c r="BO21" s="95"/>
      <c r="BP21" s="95"/>
      <c r="BQ21" s="95"/>
      <c r="BR21" s="95"/>
      <c r="BS21" s="95"/>
      <c r="BT21" s="95"/>
      <c r="BU21" s="95"/>
      <c r="BV21" s="95"/>
      <c r="BW21" s="95"/>
      <c r="BX21" s="95"/>
      <c r="BY21" s="95">
        <v>13.34</v>
      </c>
      <c r="BZ21" s="95"/>
      <c r="CA21" s="95"/>
      <c r="CB21" s="95">
        <v>45.72</v>
      </c>
      <c r="CC21" s="95"/>
      <c r="CD21" s="95"/>
      <c r="CE21" s="95">
        <v>0</v>
      </c>
      <c r="CF21" s="95">
        <v>25.4</v>
      </c>
      <c r="CG21" s="95">
        <v>0</v>
      </c>
      <c r="CH21" s="95">
        <v>7.6199999999999974</v>
      </c>
      <c r="CI21" s="95">
        <v>12.700000000000003</v>
      </c>
      <c r="CJ21" s="95">
        <v>48.04</v>
      </c>
      <c r="CK21" s="95"/>
      <c r="CL21" s="95"/>
      <c r="CM21" s="95">
        <v>0</v>
      </c>
      <c r="CN21" s="95">
        <v>32.299999999999997</v>
      </c>
      <c r="CO21" s="95">
        <v>0</v>
      </c>
      <c r="CP21" s="95">
        <v>8.0066666666666677</v>
      </c>
      <c r="CQ21" s="95">
        <v>7.7333333333333343</v>
      </c>
      <c r="CR21" s="98"/>
      <c r="CS21" s="102"/>
      <c r="CT21" s="102"/>
      <c r="CU21" s="102"/>
      <c r="CV21" s="102"/>
      <c r="CW21" s="102"/>
      <c r="CX21" s="102"/>
      <c r="CY21" s="102"/>
      <c r="CZ21" s="102"/>
      <c r="DA21" s="102"/>
      <c r="DB21" s="102"/>
      <c r="DC21" s="102"/>
      <c r="DD21" s="102"/>
      <c r="DE21" s="98"/>
      <c r="DF21" s="98"/>
      <c r="DG21" s="98"/>
      <c r="DH21" s="98"/>
      <c r="DI21" s="98"/>
      <c r="DJ21" s="98"/>
      <c r="DK21" s="98"/>
      <c r="DL21" s="98"/>
      <c r="DM21" s="98"/>
      <c r="DN21" s="98"/>
      <c r="DO21" s="98"/>
      <c r="DP21" s="98"/>
      <c r="DQ21" s="98"/>
      <c r="DR21" s="98"/>
      <c r="DS21" s="98"/>
      <c r="DT21" s="98"/>
      <c r="DU21" s="98"/>
      <c r="DV21" s="98"/>
      <c r="DW21" s="98"/>
      <c r="DX21" s="98"/>
      <c r="DY21" s="98"/>
      <c r="DZ21" s="98"/>
      <c r="EA21" s="98"/>
      <c r="EB21" s="98"/>
      <c r="EC21" s="98"/>
      <c r="ED21" s="98"/>
      <c r="EE21" s="98"/>
      <c r="EF21" s="98"/>
      <c r="EG21" s="98"/>
      <c r="EH21" s="98"/>
      <c r="EI21" s="98"/>
      <c r="EJ21" s="98"/>
      <c r="EK21" s="98"/>
      <c r="EL21" s="98"/>
      <c r="EM21" s="98"/>
      <c r="EN21" s="98"/>
      <c r="EO21" s="98"/>
      <c r="EP21" s="98"/>
      <c r="EQ21" s="98"/>
      <c r="ER21" s="98"/>
      <c r="ES21" s="98"/>
      <c r="ET21" s="98"/>
      <c r="EU21" s="98"/>
      <c r="EV21" s="98"/>
      <c r="EW21" s="98"/>
      <c r="EX21" s="98"/>
      <c r="EY21" s="98"/>
      <c r="EZ21" s="98"/>
      <c r="FA21" s="98"/>
      <c r="FB21" s="98"/>
      <c r="FC21" s="98"/>
      <c r="FD21" s="98"/>
      <c r="FE21" s="98"/>
      <c r="FF21" s="98"/>
      <c r="FG21" s="98"/>
      <c r="FH21" s="98"/>
      <c r="FI21" s="98"/>
      <c r="FJ21" s="98"/>
      <c r="FK21" s="98"/>
      <c r="FL21" s="98"/>
      <c r="FM21" s="98"/>
      <c r="FN21" s="98"/>
      <c r="FO21" s="98"/>
      <c r="FP21" s="98"/>
      <c r="FQ21" s="98"/>
      <c r="FR21" s="98"/>
      <c r="FS21" s="98"/>
      <c r="FT21" s="98"/>
      <c r="FU21" s="98"/>
      <c r="FV21" s="98"/>
      <c r="FW21" s="98"/>
      <c r="FX21" s="98"/>
      <c r="FY21" s="98"/>
      <c r="FZ21" s="98"/>
      <c r="GA21" s="98"/>
      <c r="GB21" s="98"/>
      <c r="GC21" s="98"/>
      <c r="GD21" s="98"/>
      <c r="GE21" s="98"/>
      <c r="GF21" s="98"/>
      <c r="GG21" s="98"/>
      <c r="GH21" s="98"/>
      <c r="GI21" s="98"/>
      <c r="GJ21" s="98"/>
      <c r="GK21" s="98"/>
      <c r="GL21" s="98"/>
      <c r="GM21" s="98"/>
      <c r="GN21" s="98"/>
      <c r="GO21" s="98"/>
      <c r="GP21" s="98"/>
      <c r="GQ21" s="98"/>
      <c r="GR21" s="98"/>
      <c r="GS21" s="98"/>
      <c r="GT21" s="98"/>
      <c r="GU21" s="98"/>
      <c r="GV21" s="98"/>
      <c r="GW21" s="98"/>
      <c r="GX21" s="98"/>
      <c r="GY21" s="98"/>
      <c r="GZ21" s="98"/>
      <c r="HA21" s="98"/>
      <c r="HB21" s="98"/>
      <c r="HC21" s="98"/>
      <c r="HD21" s="98"/>
      <c r="HE21" s="98"/>
      <c r="HF21" s="98"/>
      <c r="HG21" s="98"/>
      <c r="HH21" s="98"/>
      <c r="HI21" s="98"/>
      <c r="HJ21" s="98"/>
      <c r="HK21" s="98"/>
      <c r="HL21" s="98"/>
      <c r="HM21" s="98"/>
      <c r="HN21" s="98"/>
      <c r="HO21" s="98"/>
      <c r="HP21" s="98"/>
      <c r="HQ21" s="98"/>
      <c r="HR21" s="98"/>
      <c r="HS21" s="98"/>
      <c r="HT21" s="98"/>
      <c r="HU21" s="98"/>
      <c r="HV21" s="98"/>
      <c r="HW21" s="98"/>
      <c r="HX21" s="98"/>
      <c r="HY21" s="98"/>
      <c r="HZ21" s="98"/>
      <c r="IA21" s="98"/>
      <c r="IB21" s="98"/>
      <c r="IC21" s="98"/>
      <c r="ID21" s="98"/>
      <c r="IE21" s="98"/>
      <c r="IF21" s="98"/>
      <c r="IG21" s="98"/>
      <c r="IH21" s="98"/>
      <c r="II21" s="98"/>
      <c r="IJ21" s="98"/>
      <c r="IK21" s="98"/>
      <c r="IL21" s="98"/>
      <c r="IM21" s="98"/>
      <c r="IN21" s="98"/>
      <c r="IO21" s="98"/>
      <c r="IP21" s="98"/>
      <c r="IQ21" s="98"/>
      <c r="IR21" s="98"/>
      <c r="IS21" s="98"/>
      <c r="IT21" s="98"/>
      <c r="IU21" s="98"/>
      <c r="IV21" s="98"/>
      <c r="IW21" s="98"/>
      <c r="IX21" s="98"/>
      <c r="IY21" s="98"/>
      <c r="IZ21" s="98"/>
      <c r="JA21" s="98"/>
      <c r="JB21" s="98"/>
      <c r="JC21" s="98"/>
      <c r="JD21" s="98"/>
      <c r="JE21" s="98"/>
      <c r="JF21" s="98"/>
      <c r="JG21" s="98"/>
      <c r="JH21" s="98"/>
      <c r="JI21" s="98"/>
      <c r="JJ21" s="98"/>
      <c r="JK21" s="98"/>
      <c r="JL21" s="98"/>
      <c r="JM21" s="98"/>
      <c r="JN21" s="98"/>
      <c r="JO21" s="98"/>
      <c r="JP21" s="98"/>
      <c r="JQ21" s="98"/>
      <c r="JR21" s="98"/>
      <c r="JS21" s="98"/>
      <c r="JT21" s="98"/>
      <c r="JU21" s="98"/>
      <c r="JV21" s="98"/>
      <c r="JW21" s="98"/>
      <c r="JX21" s="98"/>
      <c r="JY21" s="98"/>
      <c r="JZ21" s="98"/>
      <c r="KA21" s="98"/>
      <c r="KB21" s="98"/>
      <c r="KC21" s="98"/>
      <c r="KD21" s="98"/>
      <c r="KE21" s="98"/>
      <c r="KF21" s="98"/>
      <c r="KG21" s="98"/>
      <c r="KH21" s="98"/>
      <c r="KI21" s="98"/>
      <c r="KJ21" s="98"/>
      <c r="KK21" s="98"/>
      <c r="KL21" s="98"/>
      <c r="KM21" s="98"/>
      <c r="KN21" s="98"/>
      <c r="KO21" s="98"/>
      <c r="KP21" s="98"/>
      <c r="KQ21" s="98"/>
      <c r="KR21" s="98"/>
      <c r="KS21" s="98"/>
      <c r="KT21" s="98"/>
      <c r="KU21" s="98"/>
      <c r="KV21" s="98"/>
      <c r="KW21" s="98"/>
      <c r="KX21" s="98"/>
    </row>
    <row r="22" spans="1:310" s="103" customFormat="1">
      <c r="A22" s="100" t="s">
        <v>51</v>
      </c>
      <c r="B22" s="109" t="s">
        <v>52</v>
      </c>
      <c r="C22" s="92" t="s">
        <v>53</v>
      </c>
      <c r="D22" s="101">
        <v>2024</v>
      </c>
      <c r="E22" s="101">
        <v>2025</v>
      </c>
      <c r="F22" s="101">
        <v>2025</v>
      </c>
      <c r="G22" s="95"/>
      <c r="H22" s="95">
        <v>38.64</v>
      </c>
      <c r="I22" s="205">
        <v>45200</v>
      </c>
      <c r="J22" s="96"/>
      <c r="K22" s="95">
        <v>41.28</v>
      </c>
      <c r="L22" s="96">
        <v>45355</v>
      </c>
      <c r="M22" s="202">
        <v>38.64</v>
      </c>
      <c r="N22" s="95">
        <v>41.28</v>
      </c>
      <c r="O22" s="202">
        <v>38.64</v>
      </c>
      <c r="P22" s="95">
        <f>N22</f>
        <v>41.28</v>
      </c>
      <c r="Q22" s="95">
        <v>18.93</v>
      </c>
      <c r="R22" s="95"/>
      <c r="S22" s="95"/>
      <c r="T22" s="95">
        <f>U22+V22</f>
        <v>0</v>
      </c>
      <c r="U22" s="95"/>
      <c r="V22" s="95"/>
      <c r="W22" s="95">
        <f t="shared" si="4"/>
        <v>3.1549999999999994</v>
      </c>
      <c r="X22" s="95">
        <f t="shared" si="5"/>
        <v>15.775</v>
      </c>
      <c r="Y22" s="95">
        <v>20.22</v>
      </c>
      <c r="Z22" s="95"/>
      <c r="AA22" s="95"/>
      <c r="AB22" s="95"/>
      <c r="AC22" s="170"/>
      <c r="AD22" s="95"/>
      <c r="AE22" s="95">
        <f t="shared" si="0"/>
        <v>3.3699999999999974</v>
      </c>
      <c r="AF22" s="95">
        <f t="shared" si="1"/>
        <v>16.850000000000001</v>
      </c>
      <c r="AG22" s="95">
        <v>19.71</v>
      </c>
      <c r="AH22" s="95"/>
      <c r="AI22" s="95"/>
      <c r="AJ22" s="95"/>
      <c r="AK22" s="95">
        <v>5.26</v>
      </c>
      <c r="AL22" s="95"/>
      <c r="AM22" s="95">
        <v>3.2850000000000001</v>
      </c>
      <c r="AN22" s="95">
        <v>11.165000000000001</v>
      </c>
      <c r="AO22" s="95">
        <v>21.06</v>
      </c>
      <c r="AP22" s="95"/>
      <c r="AQ22" s="95"/>
      <c r="AR22" s="95"/>
      <c r="AS22" s="95"/>
      <c r="AT22" s="95"/>
      <c r="AU22" s="95">
        <v>3.509999999999998</v>
      </c>
      <c r="AV22" s="95">
        <v>17.55</v>
      </c>
      <c r="AW22" s="95"/>
      <c r="AX22" s="95"/>
      <c r="AY22" s="95"/>
      <c r="AZ22" s="95"/>
      <c r="BA22" s="95">
        <v>10.74</v>
      </c>
      <c r="BB22" s="95"/>
      <c r="BC22" s="95"/>
      <c r="BD22" s="95"/>
      <c r="BE22" s="95"/>
      <c r="BF22" s="95"/>
      <c r="BG22" s="95"/>
      <c r="BH22" s="95"/>
      <c r="BI22" s="189">
        <v>11.47</v>
      </c>
      <c r="BJ22" s="95"/>
      <c r="BK22" s="95"/>
      <c r="BL22" s="95"/>
      <c r="BM22" s="95"/>
      <c r="BN22" s="95"/>
      <c r="BO22" s="95"/>
      <c r="BP22" s="95"/>
      <c r="BQ22" s="95"/>
      <c r="BR22" s="95"/>
      <c r="BS22" s="95"/>
      <c r="BT22" s="95"/>
      <c r="BU22" s="95"/>
      <c r="BV22" s="95"/>
      <c r="BW22" s="95"/>
      <c r="BX22" s="95"/>
      <c r="BY22" s="95">
        <v>11</v>
      </c>
      <c r="BZ22" s="95"/>
      <c r="CA22" s="95"/>
      <c r="CB22" s="95">
        <v>38.64</v>
      </c>
      <c r="CC22" s="95"/>
      <c r="CD22" s="95"/>
      <c r="CE22" s="95">
        <v>0</v>
      </c>
      <c r="CF22" s="95">
        <v>16</v>
      </c>
      <c r="CG22" s="95">
        <v>0</v>
      </c>
      <c r="CH22" s="95">
        <v>6.4399999999999995</v>
      </c>
      <c r="CI22" s="95">
        <v>16.200000000000003</v>
      </c>
      <c r="CJ22" s="95">
        <v>41.28</v>
      </c>
      <c r="CK22" s="95"/>
      <c r="CL22" s="95"/>
      <c r="CM22" s="95">
        <v>0</v>
      </c>
      <c r="CN22" s="95">
        <v>22.47</v>
      </c>
      <c r="CO22" s="95">
        <v>0</v>
      </c>
      <c r="CP22" s="95">
        <v>6.8799999999999955</v>
      </c>
      <c r="CQ22" s="95">
        <v>11.930000000000007</v>
      </c>
      <c r="CR22" s="98"/>
      <c r="CS22" s="102"/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98"/>
      <c r="DF22" s="98"/>
      <c r="DG22" s="98"/>
      <c r="DH22" s="98"/>
      <c r="DI22" s="98"/>
      <c r="DJ22" s="98"/>
      <c r="DK22" s="98"/>
      <c r="DL22" s="98"/>
      <c r="DM22" s="98"/>
      <c r="DN22" s="98"/>
      <c r="DO22" s="98"/>
      <c r="DP22" s="98"/>
      <c r="DQ22" s="98"/>
      <c r="DR22" s="98"/>
      <c r="DS22" s="98"/>
      <c r="DT22" s="98"/>
      <c r="DU22" s="98"/>
      <c r="DV22" s="98"/>
      <c r="DW22" s="98"/>
      <c r="DX22" s="98"/>
      <c r="DY22" s="98"/>
      <c r="DZ22" s="98"/>
      <c r="EA22" s="98"/>
      <c r="EB22" s="98"/>
      <c r="EC22" s="98"/>
      <c r="ED22" s="98"/>
      <c r="EE22" s="98"/>
      <c r="EF22" s="98"/>
      <c r="EG22" s="98"/>
      <c r="EH22" s="98"/>
      <c r="EI22" s="98"/>
      <c r="EJ22" s="98"/>
      <c r="EK22" s="98"/>
      <c r="EL22" s="98"/>
      <c r="EM22" s="98"/>
      <c r="EN22" s="98"/>
      <c r="EO22" s="98"/>
      <c r="EP22" s="98"/>
      <c r="EQ22" s="98"/>
      <c r="ER22" s="98"/>
      <c r="ES22" s="98"/>
      <c r="ET22" s="98"/>
      <c r="EU22" s="98"/>
      <c r="EV22" s="98"/>
      <c r="EW22" s="98"/>
      <c r="EX22" s="98"/>
      <c r="EY22" s="98"/>
      <c r="EZ22" s="98"/>
      <c r="FA22" s="98"/>
      <c r="FB22" s="98"/>
      <c r="FC22" s="98"/>
      <c r="FD22" s="98"/>
      <c r="FE22" s="98"/>
      <c r="FF22" s="98"/>
      <c r="FG22" s="98"/>
      <c r="FH22" s="98"/>
      <c r="FI22" s="98"/>
      <c r="FJ22" s="98"/>
      <c r="FK22" s="98"/>
      <c r="FL22" s="98"/>
      <c r="FM22" s="98"/>
      <c r="FN22" s="98"/>
      <c r="FO22" s="98"/>
      <c r="FP22" s="98"/>
      <c r="FQ22" s="98"/>
      <c r="FR22" s="98"/>
      <c r="FS22" s="98"/>
      <c r="FT22" s="98"/>
      <c r="FU22" s="98"/>
      <c r="FV22" s="98"/>
      <c r="FW22" s="98"/>
      <c r="FX22" s="98"/>
      <c r="FY22" s="98"/>
      <c r="FZ22" s="98"/>
      <c r="GA22" s="98"/>
      <c r="GB22" s="98"/>
      <c r="GC22" s="98"/>
      <c r="GD22" s="98"/>
      <c r="GE22" s="98"/>
      <c r="GF22" s="98"/>
      <c r="GG22" s="98"/>
      <c r="GH22" s="98"/>
      <c r="GI22" s="98"/>
      <c r="GJ22" s="98"/>
      <c r="GK22" s="98"/>
      <c r="GL22" s="98"/>
      <c r="GM22" s="98"/>
      <c r="GN22" s="98"/>
      <c r="GO22" s="98"/>
      <c r="GP22" s="98"/>
      <c r="GQ22" s="98"/>
      <c r="GR22" s="98"/>
      <c r="GS22" s="98"/>
      <c r="GT22" s="98"/>
      <c r="GU22" s="98"/>
      <c r="GV22" s="98"/>
      <c r="GW22" s="98"/>
      <c r="GX22" s="98"/>
      <c r="GY22" s="98"/>
      <c r="GZ22" s="98"/>
      <c r="HA22" s="98"/>
      <c r="HB22" s="98"/>
      <c r="HC22" s="98"/>
      <c r="HD22" s="98"/>
      <c r="HE22" s="98"/>
      <c r="HF22" s="98"/>
      <c r="HG22" s="98"/>
      <c r="HH22" s="98"/>
      <c r="HI22" s="98"/>
      <c r="HJ22" s="98"/>
      <c r="HK22" s="98"/>
      <c r="HL22" s="98"/>
      <c r="HM22" s="98"/>
      <c r="HN22" s="98"/>
      <c r="HO22" s="98"/>
      <c r="HP22" s="98"/>
      <c r="HQ22" s="98"/>
      <c r="HR22" s="98"/>
      <c r="HS22" s="98"/>
      <c r="HT22" s="98"/>
      <c r="HU22" s="98"/>
      <c r="HV22" s="98"/>
      <c r="HW22" s="98"/>
      <c r="HX22" s="98"/>
      <c r="HY22" s="98"/>
      <c r="HZ22" s="98"/>
      <c r="IA22" s="98"/>
      <c r="IB22" s="98"/>
      <c r="IC22" s="98"/>
      <c r="ID22" s="98"/>
      <c r="IE22" s="98"/>
      <c r="IF22" s="98"/>
      <c r="IG22" s="98"/>
      <c r="IH22" s="98"/>
      <c r="II22" s="98"/>
      <c r="IJ22" s="98"/>
      <c r="IK22" s="98"/>
      <c r="IL22" s="98"/>
      <c r="IM22" s="98"/>
      <c r="IN22" s="98"/>
      <c r="IO22" s="98"/>
      <c r="IP22" s="98"/>
      <c r="IQ22" s="98"/>
      <c r="IR22" s="98"/>
      <c r="IS22" s="98"/>
      <c r="IT22" s="98"/>
      <c r="IU22" s="98"/>
      <c r="IV22" s="98"/>
      <c r="IW22" s="98"/>
      <c r="IX22" s="98"/>
      <c r="IY22" s="98"/>
      <c r="IZ22" s="98"/>
      <c r="JA22" s="98"/>
      <c r="JB22" s="98"/>
      <c r="JC22" s="98"/>
      <c r="JD22" s="98"/>
      <c r="JE22" s="98"/>
      <c r="JF22" s="98"/>
      <c r="JG22" s="98"/>
      <c r="JH22" s="98"/>
      <c r="JI22" s="98"/>
      <c r="JJ22" s="98"/>
      <c r="JK22" s="98"/>
      <c r="JL22" s="98"/>
      <c r="JM22" s="98"/>
      <c r="JN22" s="98"/>
      <c r="JO22" s="98"/>
      <c r="JP22" s="98"/>
      <c r="JQ22" s="98"/>
      <c r="JR22" s="98"/>
      <c r="JS22" s="98"/>
      <c r="JT22" s="98"/>
      <c r="JU22" s="98"/>
      <c r="JV22" s="98"/>
      <c r="JW22" s="98"/>
      <c r="JX22" s="98"/>
      <c r="JY22" s="98"/>
      <c r="JZ22" s="98"/>
      <c r="KA22" s="98"/>
      <c r="KB22" s="98"/>
      <c r="KC22" s="98"/>
      <c r="KD22" s="98"/>
      <c r="KE22" s="98"/>
      <c r="KF22" s="98"/>
      <c r="KG22" s="98"/>
      <c r="KH22" s="98"/>
      <c r="KI22" s="98"/>
      <c r="KJ22" s="98"/>
      <c r="KK22" s="98"/>
      <c r="KL22" s="98"/>
      <c r="KM22" s="98"/>
      <c r="KN22" s="98"/>
      <c r="KO22" s="98"/>
      <c r="KP22" s="98"/>
      <c r="KQ22" s="98"/>
      <c r="KR22" s="98"/>
      <c r="KS22" s="98"/>
      <c r="KT22" s="98"/>
      <c r="KU22" s="98"/>
      <c r="KV22" s="98"/>
      <c r="KW22" s="98"/>
      <c r="KX22" s="98"/>
    </row>
    <row r="23" spans="1:310" s="103" customFormat="1">
      <c r="A23" s="100" t="s">
        <v>54</v>
      </c>
      <c r="B23" s="104" t="s">
        <v>55</v>
      </c>
      <c r="C23" s="92" t="s">
        <v>56</v>
      </c>
      <c r="D23" s="101">
        <v>2025</v>
      </c>
      <c r="E23" s="101">
        <v>2025</v>
      </c>
      <c r="F23" s="101">
        <v>2025</v>
      </c>
      <c r="G23" s="95"/>
      <c r="H23" s="95">
        <v>28.13</v>
      </c>
      <c r="I23" s="205">
        <v>45200</v>
      </c>
      <c r="J23" s="96"/>
      <c r="K23" s="95">
        <v>28.13</v>
      </c>
      <c r="L23" s="96">
        <v>45355</v>
      </c>
      <c r="M23" s="202">
        <v>28.13</v>
      </c>
      <c r="N23" s="95">
        <v>28.13</v>
      </c>
      <c r="O23" s="202">
        <v>28.13</v>
      </c>
      <c r="P23" s="95">
        <f>N23</f>
        <v>28.13</v>
      </c>
      <c r="Q23" s="95"/>
      <c r="R23" s="95"/>
      <c r="S23" s="95"/>
      <c r="T23" s="95"/>
      <c r="U23" s="95"/>
      <c r="V23" s="95"/>
      <c r="W23" s="95">
        <f t="shared" si="4"/>
        <v>0</v>
      </c>
      <c r="X23" s="95">
        <f t="shared" si="5"/>
        <v>0</v>
      </c>
      <c r="Y23" s="95"/>
      <c r="Z23" s="95"/>
      <c r="AA23" s="95"/>
      <c r="AB23" s="95"/>
      <c r="AC23" s="170"/>
      <c r="AD23" s="95"/>
      <c r="AE23" s="95">
        <f t="shared" si="0"/>
        <v>0</v>
      </c>
      <c r="AF23" s="95">
        <f t="shared" si="1"/>
        <v>0</v>
      </c>
      <c r="AG23" s="95">
        <v>28.13</v>
      </c>
      <c r="AH23" s="95"/>
      <c r="AI23" s="95"/>
      <c r="AJ23" s="95"/>
      <c r="AK23" s="95"/>
      <c r="AL23" s="95"/>
      <c r="AM23" s="95">
        <v>4.6883333333333326</v>
      </c>
      <c r="AN23" s="95">
        <v>23.441666666666666</v>
      </c>
      <c r="AO23" s="95">
        <v>28.13</v>
      </c>
      <c r="AP23" s="95"/>
      <c r="AQ23" s="95"/>
      <c r="AR23" s="95"/>
      <c r="AS23" s="95"/>
      <c r="AT23" s="95"/>
      <c r="AU23" s="95">
        <v>4.6883333333333326</v>
      </c>
      <c r="AV23" s="95">
        <v>23.441666666666666</v>
      </c>
      <c r="AW23" s="95"/>
      <c r="AX23" s="95"/>
      <c r="AY23" s="95"/>
      <c r="AZ23" s="95"/>
      <c r="BA23" s="95">
        <v>7.81</v>
      </c>
      <c r="BB23" s="95"/>
      <c r="BC23" s="95"/>
      <c r="BD23" s="95"/>
      <c r="BE23" s="95"/>
      <c r="BF23" s="95"/>
      <c r="BG23" s="95"/>
      <c r="BH23" s="95"/>
      <c r="BI23" s="189">
        <v>7.81</v>
      </c>
      <c r="BJ23" s="95"/>
      <c r="BK23" s="95"/>
      <c r="BL23" s="95"/>
      <c r="BM23" s="95"/>
      <c r="BN23" s="95"/>
      <c r="BO23" s="95"/>
      <c r="BP23" s="95"/>
      <c r="BQ23" s="95"/>
      <c r="BR23" s="95"/>
      <c r="BS23" s="95"/>
      <c r="BT23" s="95"/>
      <c r="BU23" s="95"/>
      <c r="BV23" s="95"/>
      <c r="BW23" s="95"/>
      <c r="BX23" s="95"/>
      <c r="BY23" s="95">
        <v>7.81</v>
      </c>
      <c r="BZ23" s="95"/>
      <c r="CA23" s="95"/>
      <c r="CB23" s="95">
        <v>28.13</v>
      </c>
      <c r="CC23" s="95"/>
      <c r="CD23" s="95"/>
      <c r="CE23" s="95">
        <v>0</v>
      </c>
      <c r="CF23" s="95">
        <v>7.81</v>
      </c>
      <c r="CG23" s="95">
        <v>0</v>
      </c>
      <c r="CH23" s="95">
        <v>4.6883333333333326</v>
      </c>
      <c r="CI23" s="95">
        <v>15.631666666666668</v>
      </c>
      <c r="CJ23" s="95">
        <v>28.13</v>
      </c>
      <c r="CK23" s="95"/>
      <c r="CL23" s="95"/>
      <c r="CM23" s="95">
        <v>0</v>
      </c>
      <c r="CN23" s="95">
        <v>15.62</v>
      </c>
      <c r="CO23" s="95">
        <v>0</v>
      </c>
      <c r="CP23" s="95">
        <v>4.6883333333333326</v>
      </c>
      <c r="CQ23" s="95">
        <v>7.8216666666666681</v>
      </c>
      <c r="CR23" s="98"/>
      <c r="CS23" s="102"/>
      <c r="CT23" s="102"/>
      <c r="CU23" s="102"/>
      <c r="CV23" s="102"/>
      <c r="CW23" s="102"/>
      <c r="CX23" s="102"/>
      <c r="CY23" s="102"/>
      <c r="CZ23" s="102"/>
      <c r="DA23" s="102"/>
      <c r="DB23" s="102"/>
      <c r="DC23" s="102"/>
      <c r="DD23" s="102"/>
      <c r="DE23" s="98"/>
      <c r="DF23" s="98"/>
      <c r="DG23" s="98"/>
      <c r="DH23" s="98"/>
      <c r="DI23" s="98"/>
      <c r="DJ23" s="98"/>
      <c r="DK23" s="98"/>
      <c r="DL23" s="98"/>
      <c r="DM23" s="98"/>
      <c r="DN23" s="98"/>
      <c r="DO23" s="98"/>
      <c r="DP23" s="98"/>
      <c r="DQ23" s="98"/>
      <c r="DR23" s="98"/>
      <c r="DS23" s="98"/>
      <c r="DT23" s="98"/>
      <c r="DU23" s="98"/>
      <c r="DV23" s="98"/>
      <c r="DW23" s="98"/>
      <c r="DX23" s="98"/>
      <c r="DY23" s="98"/>
      <c r="DZ23" s="98"/>
      <c r="EA23" s="98"/>
      <c r="EB23" s="98"/>
      <c r="EC23" s="98"/>
      <c r="ED23" s="98"/>
      <c r="EE23" s="98"/>
      <c r="EF23" s="98"/>
      <c r="EG23" s="98"/>
      <c r="EH23" s="98"/>
      <c r="EI23" s="98"/>
      <c r="EJ23" s="98"/>
      <c r="EK23" s="98"/>
      <c r="EL23" s="98"/>
      <c r="EM23" s="98"/>
      <c r="EN23" s="98"/>
      <c r="EO23" s="98"/>
      <c r="EP23" s="98"/>
      <c r="EQ23" s="98"/>
      <c r="ER23" s="98"/>
      <c r="ES23" s="98"/>
      <c r="ET23" s="98"/>
      <c r="EU23" s="98"/>
      <c r="EV23" s="98"/>
      <c r="EW23" s="98"/>
      <c r="EX23" s="98"/>
      <c r="EY23" s="98"/>
      <c r="EZ23" s="98"/>
      <c r="FA23" s="98"/>
      <c r="FB23" s="98"/>
      <c r="FC23" s="98"/>
      <c r="FD23" s="98"/>
      <c r="FE23" s="98"/>
      <c r="FF23" s="98"/>
      <c r="FG23" s="98"/>
      <c r="FH23" s="98"/>
      <c r="FI23" s="98"/>
      <c r="FJ23" s="98"/>
      <c r="FK23" s="98"/>
      <c r="FL23" s="98"/>
      <c r="FM23" s="98"/>
      <c r="FN23" s="98"/>
      <c r="FO23" s="98"/>
      <c r="FP23" s="98"/>
      <c r="FQ23" s="98"/>
      <c r="FR23" s="98"/>
      <c r="FS23" s="98"/>
      <c r="FT23" s="98"/>
      <c r="FU23" s="98"/>
      <c r="FV23" s="98"/>
      <c r="FW23" s="98"/>
      <c r="FX23" s="98"/>
      <c r="FY23" s="98"/>
      <c r="FZ23" s="98"/>
      <c r="GA23" s="98"/>
      <c r="GB23" s="98"/>
      <c r="GC23" s="98"/>
      <c r="GD23" s="98"/>
      <c r="GE23" s="98"/>
      <c r="GF23" s="98"/>
      <c r="GG23" s="98"/>
      <c r="GH23" s="98"/>
      <c r="GI23" s="98"/>
      <c r="GJ23" s="98"/>
      <c r="GK23" s="98"/>
      <c r="GL23" s="98"/>
      <c r="GM23" s="98"/>
      <c r="GN23" s="98"/>
      <c r="GO23" s="98"/>
      <c r="GP23" s="98"/>
      <c r="GQ23" s="98"/>
      <c r="GR23" s="98"/>
      <c r="GS23" s="98"/>
      <c r="GT23" s="98"/>
      <c r="GU23" s="98"/>
      <c r="GV23" s="98"/>
      <c r="GW23" s="98"/>
      <c r="GX23" s="98"/>
      <c r="GY23" s="98"/>
      <c r="GZ23" s="98"/>
      <c r="HA23" s="98"/>
      <c r="HB23" s="98"/>
      <c r="HC23" s="98"/>
      <c r="HD23" s="98"/>
      <c r="HE23" s="98"/>
      <c r="HF23" s="98"/>
      <c r="HG23" s="98"/>
      <c r="HH23" s="98"/>
      <c r="HI23" s="98"/>
      <c r="HJ23" s="98"/>
      <c r="HK23" s="98"/>
      <c r="HL23" s="98"/>
      <c r="HM23" s="98"/>
      <c r="HN23" s="98"/>
      <c r="HO23" s="98"/>
      <c r="HP23" s="98"/>
      <c r="HQ23" s="98"/>
      <c r="HR23" s="98"/>
      <c r="HS23" s="98"/>
      <c r="HT23" s="98"/>
      <c r="HU23" s="98"/>
      <c r="HV23" s="98"/>
      <c r="HW23" s="98"/>
      <c r="HX23" s="98"/>
      <c r="HY23" s="98"/>
      <c r="HZ23" s="98"/>
      <c r="IA23" s="98"/>
      <c r="IB23" s="98"/>
      <c r="IC23" s="98"/>
      <c r="ID23" s="98"/>
      <c r="IE23" s="98"/>
      <c r="IF23" s="98"/>
      <c r="IG23" s="98"/>
      <c r="IH23" s="98"/>
      <c r="II23" s="98"/>
      <c r="IJ23" s="98"/>
      <c r="IK23" s="98"/>
      <c r="IL23" s="98"/>
      <c r="IM23" s="98"/>
      <c r="IN23" s="98"/>
      <c r="IO23" s="98"/>
      <c r="IP23" s="98"/>
      <c r="IQ23" s="98"/>
      <c r="IR23" s="98"/>
      <c r="IS23" s="98"/>
      <c r="IT23" s="98"/>
      <c r="IU23" s="98"/>
      <c r="IV23" s="98"/>
      <c r="IW23" s="98"/>
      <c r="IX23" s="98"/>
      <c r="IY23" s="98"/>
      <c r="IZ23" s="98"/>
      <c r="JA23" s="98"/>
      <c r="JB23" s="98"/>
      <c r="JC23" s="98"/>
      <c r="JD23" s="98"/>
      <c r="JE23" s="98"/>
      <c r="JF23" s="98"/>
      <c r="JG23" s="98"/>
      <c r="JH23" s="98"/>
      <c r="JI23" s="98"/>
      <c r="JJ23" s="98"/>
      <c r="JK23" s="98"/>
      <c r="JL23" s="98"/>
      <c r="JM23" s="98"/>
      <c r="JN23" s="98"/>
      <c r="JO23" s="98"/>
      <c r="JP23" s="98"/>
      <c r="JQ23" s="98"/>
      <c r="JR23" s="98"/>
      <c r="JS23" s="98"/>
      <c r="JT23" s="98"/>
      <c r="JU23" s="98"/>
      <c r="JV23" s="98"/>
      <c r="JW23" s="98"/>
      <c r="JX23" s="98"/>
      <c r="JY23" s="98"/>
      <c r="JZ23" s="98"/>
      <c r="KA23" s="98"/>
      <c r="KB23" s="98"/>
      <c r="KC23" s="98"/>
      <c r="KD23" s="98"/>
      <c r="KE23" s="98"/>
      <c r="KF23" s="98"/>
      <c r="KG23" s="98"/>
      <c r="KH23" s="98"/>
      <c r="KI23" s="98"/>
      <c r="KJ23" s="98"/>
      <c r="KK23" s="98"/>
      <c r="KL23" s="98"/>
      <c r="KM23" s="98"/>
      <c r="KN23" s="98"/>
      <c r="KO23" s="98"/>
      <c r="KP23" s="98"/>
      <c r="KQ23" s="98"/>
      <c r="KR23" s="98"/>
      <c r="KS23" s="98"/>
      <c r="KT23" s="98"/>
      <c r="KU23" s="98"/>
      <c r="KV23" s="98"/>
      <c r="KW23" s="98"/>
      <c r="KX23" s="98"/>
    </row>
    <row r="24" spans="1:310" s="103" customFormat="1">
      <c r="A24" s="100" t="s">
        <v>57</v>
      </c>
      <c r="B24" s="104" t="s">
        <v>58</v>
      </c>
      <c r="C24" s="92" t="s">
        <v>59</v>
      </c>
      <c r="D24" s="101">
        <v>2025</v>
      </c>
      <c r="E24" s="101">
        <v>2025</v>
      </c>
      <c r="F24" s="101">
        <v>2025</v>
      </c>
      <c r="G24" s="95"/>
      <c r="H24" s="95">
        <v>8.24</v>
      </c>
      <c r="I24" s="205">
        <v>45200</v>
      </c>
      <c r="J24" s="96"/>
      <c r="K24" s="95">
        <v>8.24</v>
      </c>
      <c r="L24" s="96">
        <v>45355</v>
      </c>
      <c r="M24" s="202">
        <v>8.24</v>
      </c>
      <c r="N24" s="95">
        <v>8.2351245867594205</v>
      </c>
      <c r="O24" s="202">
        <v>8.24</v>
      </c>
      <c r="P24" s="95">
        <v>8.24</v>
      </c>
      <c r="Q24" s="95"/>
      <c r="R24" s="95"/>
      <c r="S24" s="95"/>
      <c r="T24" s="95"/>
      <c r="U24" s="95"/>
      <c r="V24" s="95"/>
      <c r="W24" s="95">
        <f t="shared" si="4"/>
        <v>0</v>
      </c>
      <c r="X24" s="95">
        <f t="shared" si="5"/>
        <v>0</v>
      </c>
      <c r="Y24" s="95"/>
      <c r="Z24" s="95"/>
      <c r="AA24" s="95"/>
      <c r="AB24" s="95"/>
      <c r="AC24" s="170"/>
      <c r="AD24" s="95"/>
      <c r="AE24" s="95">
        <f t="shared" si="0"/>
        <v>0</v>
      </c>
      <c r="AF24" s="95">
        <f t="shared" si="1"/>
        <v>0</v>
      </c>
      <c r="AG24" s="95">
        <v>8.24</v>
      </c>
      <c r="AH24" s="95"/>
      <c r="AI24" s="95"/>
      <c r="AJ24" s="95"/>
      <c r="AK24" s="95"/>
      <c r="AL24" s="95"/>
      <c r="AM24" s="95">
        <v>1.3733333333333331</v>
      </c>
      <c r="AN24" s="95">
        <v>6.8666666666666671</v>
      </c>
      <c r="AO24" s="95">
        <v>8.24</v>
      </c>
      <c r="AP24" s="95"/>
      <c r="AQ24" s="95"/>
      <c r="AR24" s="95"/>
      <c r="AS24" s="95"/>
      <c r="AT24" s="95"/>
      <c r="AU24" s="95">
        <v>1.3733333333333331</v>
      </c>
      <c r="AV24" s="95">
        <v>6.8666666666666671</v>
      </c>
      <c r="AW24" s="95"/>
      <c r="AX24" s="95"/>
      <c r="AY24" s="95"/>
      <c r="AZ24" s="95"/>
      <c r="BA24" s="95">
        <v>2.29</v>
      </c>
      <c r="BB24" s="95"/>
      <c r="BC24" s="95"/>
      <c r="BD24" s="95"/>
      <c r="BE24" s="95"/>
      <c r="BF24" s="95"/>
      <c r="BG24" s="95"/>
      <c r="BH24" s="95"/>
      <c r="BI24" s="189">
        <v>2.29</v>
      </c>
      <c r="BJ24" s="95"/>
      <c r="BK24" s="95"/>
      <c r="BL24" s="95"/>
      <c r="BM24" s="95"/>
      <c r="BN24" s="95"/>
      <c r="BO24" s="95"/>
      <c r="BP24" s="95"/>
      <c r="BQ24" s="95"/>
      <c r="BR24" s="95"/>
      <c r="BS24" s="95"/>
      <c r="BT24" s="95"/>
      <c r="BU24" s="95"/>
      <c r="BV24" s="95"/>
      <c r="BW24" s="95"/>
      <c r="BX24" s="95"/>
      <c r="BY24" s="95">
        <v>2.29</v>
      </c>
      <c r="BZ24" s="95"/>
      <c r="CA24" s="95"/>
      <c r="CB24" s="95">
        <v>8.24</v>
      </c>
      <c r="CC24" s="95"/>
      <c r="CD24" s="95"/>
      <c r="CE24" s="95">
        <v>0</v>
      </c>
      <c r="CF24" s="95">
        <v>2.29</v>
      </c>
      <c r="CG24" s="95">
        <v>0</v>
      </c>
      <c r="CH24" s="95">
        <v>1.3733333333333331</v>
      </c>
      <c r="CI24" s="95">
        <v>4.5766666666666671</v>
      </c>
      <c r="CJ24" s="95">
        <v>8.24</v>
      </c>
      <c r="CK24" s="95"/>
      <c r="CL24" s="95"/>
      <c r="CM24" s="95">
        <v>0</v>
      </c>
      <c r="CN24" s="95">
        <v>4.58</v>
      </c>
      <c r="CO24" s="95">
        <v>0</v>
      </c>
      <c r="CP24" s="95">
        <v>1.3733333333333331</v>
      </c>
      <c r="CQ24" s="95">
        <v>2.2866666666666671</v>
      </c>
      <c r="CR24" s="98"/>
      <c r="CS24" s="102"/>
      <c r="CT24" s="102"/>
      <c r="CU24" s="102"/>
      <c r="CV24" s="102"/>
      <c r="CW24" s="102"/>
      <c r="CX24" s="102"/>
      <c r="CY24" s="102"/>
      <c r="CZ24" s="102"/>
      <c r="DA24" s="102"/>
      <c r="DB24" s="102"/>
      <c r="DC24" s="102"/>
      <c r="DD24" s="102"/>
      <c r="DE24" s="98"/>
      <c r="DF24" s="98"/>
      <c r="DG24" s="98"/>
      <c r="DH24" s="98"/>
      <c r="DI24" s="98"/>
      <c r="DJ24" s="98"/>
      <c r="DK24" s="98"/>
      <c r="DL24" s="98"/>
      <c r="DM24" s="98"/>
      <c r="DN24" s="98"/>
      <c r="DO24" s="98"/>
      <c r="DP24" s="98"/>
      <c r="DQ24" s="98"/>
      <c r="DR24" s="98"/>
      <c r="DS24" s="98"/>
      <c r="DT24" s="98"/>
      <c r="DU24" s="98"/>
      <c r="DV24" s="98"/>
      <c r="DW24" s="98"/>
      <c r="DX24" s="98"/>
      <c r="DY24" s="98"/>
      <c r="DZ24" s="98"/>
      <c r="EA24" s="98"/>
      <c r="EB24" s="98"/>
      <c r="EC24" s="98"/>
      <c r="ED24" s="98"/>
      <c r="EE24" s="98"/>
      <c r="EF24" s="98"/>
      <c r="EG24" s="98"/>
      <c r="EH24" s="98"/>
      <c r="EI24" s="98"/>
      <c r="EJ24" s="98"/>
      <c r="EK24" s="98"/>
      <c r="EL24" s="98"/>
      <c r="EM24" s="98"/>
      <c r="EN24" s="98"/>
      <c r="EO24" s="98"/>
      <c r="EP24" s="98"/>
      <c r="EQ24" s="98"/>
      <c r="ER24" s="98"/>
      <c r="ES24" s="98"/>
      <c r="ET24" s="98"/>
      <c r="EU24" s="98"/>
      <c r="EV24" s="98"/>
      <c r="EW24" s="98"/>
      <c r="EX24" s="98"/>
      <c r="EY24" s="98"/>
      <c r="EZ24" s="98"/>
      <c r="FA24" s="98"/>
      <c r="FB24" s="98"/>
      <c r="FC24" s="98"/>
      <c r="FD24" s="98"/>
      <c r="FE24" s="98"/>
      <c r="FF24" s="98"/>
      <c r="FG24" s="98"/>
      <c r="FH24" s="98"/>
      <c r="FI24" s="98"/>
      <c r="FJ24" s="98"/>
      <c r="FK24" s="98"/>
      <c r="FL24" s="98"/>
      <c r="FM24" s="98"/>
      <c r="FN24" s="98"/>
      <c r="FO24" s="98"/>
      <c r="FP24" s="98"/>
      <c r="FQ24" s="98"/>
      <c r="FR24" s="98"/>
      <c r="FS24" s="98"/>
      <c r="FT24" s="98"/>
      <c r="FU24" s="98"/>
      <c r="FV24" s="98"/>
      <c r="FW24" s="98"/>
      <c r="FX24" s="98"/>
      <c r="FY24" s="98"/>
      <c r="FZ24" s="98"/>
      <c r="GA24" s="98"/>
      <c r="GB24" s="98"/>
      <c r="GC24" s="98"/>
      <c r="GD24" s="98"/>
      <c r="GE24" s="98"/>
      <c r="GF24" s="98"/>
      <c r="GG24" s="98"/>
      <c r="GH24" s="98"/>
      <c r="GI24" s="98"/>
      <c r="GJ24" s="98"/>
      <c r="GK24" s="98"/>
      <c r="GL24" s="98"/>
      <c r="GM24" s="98"/>
      <c r="GN24" s="98"/>
      <c r="GO24" s="98"/>
      <c r="GP24" s="98"/>
      <c r="GQ24" s="98"/>
      <c r="GR24" s="98"/>
      <c r="GS24" s="98"/>
      <c r="GT24" s="98"/>
      <c r="GU24" s="98"/>
      <c r="GV24" s="98"/>
      <c r="GW24" s="98"/>
      <c r="GX24" s="98"/>
      <c r="GY24" s="98"/>
      <c r="GZ24" s="98"/>
      <c r="HA24" s="98"/>
      <c r="HB24" s="98"/>
      <c r="HC24" s="98"/>
      <c r="HD24" s="98"/>
      <c r="HE24" s="98"/>
      <c r="HF24" s="98"/>
      <c r="HG24" s="98"/>
      <c r="HH24" s="98"/>
      <c r="HI24" s="98"/>
      <c r="HJ24" s="98"/>
      <c r="HK24" s="98"/>
      <c r="HL24" s="98"/>
      <c r="HM24" s="98"/>
      <c r="HN24" s="98"/>
      <c r="HO24" s="98"/>
      <c r="HP24" s="98"/>
      <c r="HQ24" s="98"/>
      <c r="HR24" s="98"/>
      <c r="HS24" s="98"/>
      <c r="HT24" s="98"/>
      <c r="HU24" s="98"/>
      <c r="HV24" s="98"/>
      <c r="HW24" s="98"/>
      <c r="HX24" s="98"/>
      <c r="HY24" s="98"/>
      <c r="HZ24" s="98"/>
      <c r="IA24" s="98"/>
      <c r="IB24" s="98"/>
      <c r="IC24" s="98"/>
      <c r="ID24" s="98"/>
      <c r="IE24" s="98"/>
      <c r="IF24" s="98"/>
      <c r="IG24" s="98"/>
      <c r="IH24" s="98"/>
      <c r="II24" s="98"/>
      <c r="IJ24" s="98"/>
      <c r="IK24" s="98"/>
      <c r="IL24" s="98"/>
      <c r="IM24" s="98"/>
      <c r="IN24" s="98"/>
      <c r="IO24" s="98"/>
      <c r="IP24" s="98"/>
      <c r="IQ24" s="98"/>
      <c r="IR24" s="98"/>
      <c r="IS24" s="98"/>
      <c r="IT24" s="98"/>
      <c r="IU24" s="98"/>
      <c r="IV24" s="98"/>
      <c r="IW24" s="98"/>
      <c r="IX24" s="98"/>
      <c r="IY24" s="98"/>
      <c r="IZ24" s="98"/>
      <c r="JA24" s="98"/>
      <c r="JB24" s="98"/>
      <c r="JC24" s="98"/>
      <c r="JD24" s="98"/>
      <c r="JE24" s="98"/>
      <c r="JF24" s="98"/>
      <c r="JG24" s="98"/>
      <c r="JH24" s="98"/>
      <c r="JI24" s="98"/>
      <c r="JJ24" s="98"/>
      <c r="JK24" s="98"/>
      <c r="JL24" s="98"/>
      <c r="JM24" s="98"/>
      <c r="JN24" s="98"/>
      <c r="JO24" s="98"/>
      <c r="JP24" s="98"/>
      <c r="JQ24" s="98"/>
      <c r="JR24" s="98"/>
      <c r="JS24" s="98"/>
      <c r="JT24" s="98"/>
      <c r="JU24" s="98"/>
      <c r="JV24" s="98"/>
      <c r="JW24" s="98"/>
      <c r="JX24" s="98"/>
      <c r="JY24" s="98"/>
      <c r="JZ24" s="98"/>
      <c r="KA24" s="98"/>
      <c r="KB24" s="98"/>
      <c r="KC24" s="98"/>
      <c r="KD24" s="98"/>
      <c r="KE24" s="98"/>
      <c r="KF24" s="98"/>
      <c r="KG24" s="98"/>
      <c r="KH24" s="98"/>
      <c r="KI24" s="98"/>
      <c r="KJ24" s="98"/>
      <c r="KK24" s="98"/>
      <c r="KL24" s="98"/>
      <c r="KM24" s="98"/>
      <c r="KN24" s="98"/>
      <c r="KO24" s="98"/>
      <c r="KP24" s="98"/>
      <c r="KQ24" s="98"/>
      <c r="KR24" s="98"/>
      <c r="KS24" s="98"/>
      <c r="KT24" s="98"/>
      <c r="KU24" s="98"/>
      <c r="KV24" s="98"/>
      <c r="KW24" s="98"/>
      <c r="KX24" s="98"/>
    </row>
    <row r="25" spans="1:310" s="103" customFormat="1">
      <c r="A25" s="100" t="s">
        <v>60</v>
      </c>
      <c r="B25" s="104" t="s">
        <v>61</v>
      </c>
      <c r="C25" s="92" t="s">
        <v>62</v>
      </c>
      <c r="D25" s="101">
        <v>2026</v>
      </c>
      <c r="E25" s="101">
        <v>2026</v>
      </c>
      <c r="F25" s="101">
        <v>2026</v>
      </c>
      <c r="G25" s="95"/>
      <c r="H25" s="95">
        <v>50.08</v>
      </c>
      <c r="I25" s="205">
        <v>45200</v>
      </c>
      <c r="J25" s="96"/>
      <c r="K25" s="95">
        <v>50.08</v>
      </c>
      <c r="L25" s="96">
        <v>45355</v>
      </c>
      <c r="M25" s="202">
        <v>50.08</v>
      </c>
      <c r="N25" s="95">
        <v>50.083353467231703</v>
      </c>
      <c r="O25" s="202">
        <v>50.08</v>
      </c>
      <c r="P25" s="95">
        <f>N25</f>
        <v>50.083353467231703</v>
      </c>
      <c r="Q25" s="95"/>
      <c r="R25" s="95"/>
      <c r="S25" s="95"/>
      <c r="T25" s="95"/>
      <c r="U25" s="95"/>
      <c r="V25" s="95"/>
      <c r="W25" s="95">
        <f t="shared" si="4"/>
        <v>0</v>
      </c>
      <c r="X25" s="95">
        <f t="shared" si="5"/>
        <v>0</v>
      </c>
      <c r="Y25" s="95"/>
      <c r="Z25" s="95"/>
      <c r="AA25" s="95"/>
      <c r="AB25" s="95"/>
      <c r="AC25" s="170"/>
      <c r="AD25" s="95"/>
      <c r="AE25" s="95">
        <f t="shared" si="0"/>
        <v>0</v>
      </c>
      <c r="AF25" s="95">
        <f t="shared" si="1"/>
        <v>0</v>
      </c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>
        <v>50.08</v>
      </c>
      <c r="AX25" s="95"/>
      <c r="AY25" s="95"/>
      <c r="AZ25" s="95"/>
      <c r="BA25" s="95"/>
      <c r="BB25" s="95"/>
      <c r="BC25" s="95">
        <v>8.346666666666664</v>
      </c>
      <c r="BD25" s="95">
        <v>41.733333333333334</v>
      </c>
      <c r="BE25" s="95">
        <v>50.08</v>
      </c>
      <c r="BF25" s="95"/>
      <c r="BG25" s="95"/>
      <c r="BH25" s="95"/>
      <c r="BI25" s="189"/>
      <c r="BJ25" s="95"/>
      <c r="BK25" s="95">
        <v>8.34</v>
      </c>
      <c r="BL25" s="95">
        <v>41.739999999999995</v>
      </c>
      <c r="BM25" s="95"/>
      <c r="BN25" s="95"/>
      <c r="BO25" s="95"/>
      <c r="BP25" s="95">
        <f>BQ25+BR25</f>
        <v>0</v>
      </c>
      <c r="BQ25" s="95"/>
      <c r="BR25" s="95"/>
      <c r="BS25" s="95"/>
      <c r="BT25" s="95"/>
      <c r="BU25" s="95"/>
      <c r="BV25" s="95"/>
      <c r="BW25" s="95"/>
      <c r="BX25" s="95"/>
      <c r="BY25" s="95">
        <v>13.91</v>
      </c>
      <c r="BZ25" s="95"/>
      <c r="CA25" s="95"/>
      <c r="CB25" s="95">
        <v>50.08</v>
      </c>
      <c r="CC25" s="95"/>
      <c r="CD25" s="95"/>
      <c r="CE25" s="95">
        <v>0</v>
      </c>
      <c r="CF25" s="95">
        <v>0</v>
      </c>
      <c r="CG25" s="95">
        <v>0</v>
      </c>
      <c r="CH25" s="95">
        <v>8.346666666666664</v>
      </c>
      <c r="CI25" s="95">
        <v>41.733333333333334</v>
      </c>
      <c r="CJ25" s="95">
        <v>50.08</v>
      </c>
      <c r="CK25" s="95"/>
      <c r="CL25" s="95"/>
      <c r="CM25" s="95">
        <v>0</v>
      </c>
      <c r="CN25" s="95">
        <v>13.91</v>
      </c>
      <c r="CO25" s="95">
        <v>0</v>
      </c>
      <c r="CP25" s="95">
        <v>8.34</v>
      </c>
      <c r="CQ25" s="95">
        <v>27.829999999999995</v>
      </c>
      <c r="CR25" s="98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98"/>
      <c r="DF25" s="98"/>
      <c r="DG25" s="98"/>
      <c r="DH25" s="98"/>
      <c r="DI25" s="98"/>
      <c r="DJ25" s="98"/>
      <c r="DK25" s="98"/>
      <c r="DL25" s="98"/>
      <c r="DM25" s="98"/>
      <c r="DN25" s="98"/>
      <c r="DO25" s="98"/>
      <c r="DP25" s="98"/>
      <c r="DQ25" s="98"/>
      <c r="DR25" s="98"/>
      <c r="DS25" s="98"/>
      <c r="DT25" s="98"/>
      <c r="DU25" s="98"/>
      <c r="DV25" s="98"/>
      <c r="DW25" s="98"/>
      <c r="DX25" s="98"/>
      <c r="DY25" s="98"/>
      <c r="DZ25" s="98"/>
      <c r="EA25" s="98"/>
      <c r="EB25" s="98"/>
      <c r="EC25" s="98"/>
      <c r="ED25" s="98"/>
      <c r="EE25" s="98"/>
      <c r="EF25" s="98"/>
      <c r="EG25" s="98"/>
      <c r="EH25" s="98"/>
      <c r="EI25" s="98"/>
      <c r="EJ25" s="98"/>
      <c r="EK25" s="98"/>
      <c r="EL25" s="98"/>
      <c r="EM25" s="98"/>
      <c r="EN25" s="98"/>
      <c r="EO25" s="98"/>
      <c r="EP25" s="98"/>
      <c r="EQ25" s="98"/>
      <c r="ER25" s="98"/>
      <c r="ES25" s="98"/>
      <c r="ET25" s="98"/>
      <c r="EU25" s="98"/>
      <c r="EV25" s="98"/>
      <c r="EW25" s="98"/>
      <c r="EX25" s="98"/>
      <c r="EY25" s="98"/>
      <c r="EZ25" s="98"/>
      <c r="FA25" s="98"/>
      <c r="FB25" s="98"/>
      <c r="FC25" s="98"/>
      <c r="FD25" s="98"/>
      <c r="FE25" s="98"/>
      <c r="FF25" s="98"/>
      <c r="FG25" s="98"/>
      <c r="FH25" s="98"/>
      <c r="FI25" s="98"/>
      <c r="FJ25" s="98"/>
      <c r="FK25" s="98"/>
      <c r="FL25" s="98"/>
      <c r="FM25" s="98"/>
      <c r="FN25" s="98"/>
      <c r="FO25" s="98"/>
      <c r="FP25" s="98"/>
      <c r="FQ25" s="98"/>
      <c r="FR25" s="98"/>
      <c r="FS25" s="98"/>
      <c r="FT25" s="98"/>
      <c r="FU25" s="98"/>
      <c r="FV25" s="98"/>
      <c r="FW25" s="98"/>
      <c r="FX25" s="98"/>
      <c r="FY25" s="98"/>
      <c r="FZ25" s="98"/>
      <c r="GA25" s="98"/>
      <c r="GB25" s="98"/>
      <c r="GC25" s="98"/>
      <c r="GD25" s="98"/>
      <c r="GE25" s="98"/>
      <c r="GF25" s="98"/>
      <c r="GG25" s="98"/>
      <c r="GH25" s="98"/>
      <c r="GI25" s="98"/>
      <c r="GJ25" s="98"/>
      <c r="GK25" s="98"/>
      <c r="GL25" s="98"/>
      <c r="GM25" s="98"/>
      <c r="GN25" s="98"/>
      <c r="GO25" s="98"/>
      <c r="GP25" s="98"/>
      <c r="GQ25" s="98"/>
      <c r="GR25" s="98"/>
      <c r="GS25" s="98"/>
      <c r="GT25" s="98"/>
      <c r="GU25" s="98"/>
      <c r="GV25" s="98"/>
      <c r="GW25" s="98"/>
      <c r="GX25" s="98"/>
      <c r="GY25" s="98"/>
      <c r="GZ25" s="98"/>
      <c r="HA25" s="98"/>
      <c r="HB25" s="98"/>
      <c r="HC25" s="98"/>
      <c r="HD25" s="98"/>
      <c r="HE25" s="98"/>
      <c r="HF25" s="98"/>
      <c r="HG25" s="98"/>
      <c r="HH25" s="98"/>
      <c r="HI25" s="98"/>
      <c r="HJ25" s="98"/>
      <c r="HK25" s="98"/>
      <c r="HL25" s="98"/>
      <c r="HM25" s="98"/>
      <c r="HN25" s="98"/>
      <c r="HO25" s="98"/>
      <c r="HP25" s="98"/>
      <c r="HQ25" s="98"/>
      <c r="HR25" s="98"/>
      <c r="HS25" s="98"/>
      <c r="HT25" s="98"/>
      <c r="HU25" s="98"/>
      <c r="HV25" s="98"/>
      <c r="HW25" s="98"/>
      <c r="HX25" s="98"/>
      <c r="HY25" s="98"/>
      <c r="HZ25" s="98"/>
      <c r="IA25" s="98"/>
      <c r="IB25" s="98"/>
      <c r="IC25" s="98"/>
      <c r="ID25" s="98"/>
      <c r="IE25" s="98"/>
      <c r="IF25" s="98"/>
      <c r="IG25" s="98"/>
      <c r="IH25" s="98"/>
      <c r="II25" s="98"/>
      <c r="IJ25" s="98"/>
      <c r="IK25" s="98"/>
      <c r="IL25" s="98"/>
      <c r="IM25" s="98"/>
      <c r="IN25" s="98"/>
      <c r="IO25" s="98"/>
      <c r="IP25" s="98"/>
      <c r="IQ25" s="98"/>
      <c r="IR25" s="98"/>
      <c r="IS25" s="98"/>
      <c r="IT25" s="98"/>
      <c r="IU25" s="98"/>
      <c r="IV25" s="98"/>
      <c r="IW25" s="98"/>
      <c r="IX25" s="98"/>
      <c r="IY25" s="98"/>
      <c r="IZ25" s="98"/>
      <c r="JA25" s="98"/>
      <c r="JB25" s="98"/>
      <c r="JC25" s="98"/>
      <c r="JD25" s="98"/>
      <c r="JE25" s="98"/>
      <c r="JF25" s="98"/>
      <c r="JG25" s="98"/>
      <c r="JH25" s="98"/>
      <c r="JI25" s="98"/>
      <c r="JJ25" s="98"/>
      <c r="JK25" s="98"/>
      <c r="JL25" s="98"/>
      <c r="JM25" s="98"/>
      <c r="JN25" s="98"/>
      <c r="JO25" s="98"/>
      <c r="JP25" s="98"/>
      <c r="JQ25" s="98"/>
      <c r="JR25" s="98"/>
      <c r="JS25" s="98"/>
      <c r="JT25" s="98"/>
      <c r="JU25" s="98"/>
      <c r="JV25" s="98"/>
      <c r="JW25" s="98"/>
      <c r="JX25" s="98"/>
      <c r="JY25" s="98"/>
      <c r="JZ25" s="98"/>
      <c r="KA25" s="98"/>
      <c r="KB25" s="98"/>
      <c r="KC25" s="98"/>
      <c r="KD25" s="98"/>
      <c r="KE25" s="98"/>
      <c r="KF25" s="98"/>
      <c r="KG25" s="98"/>
      <c r="KH25" s="98"/>
      <c r="KI25" s="98"/>
      <c r="KJ25" s="98"/>
      <c r="KK25" s="98"/>
      <c r="KL25" s="98"/>
      <c r="KM25" s="98"/>
      <c r="KN25" s="98"/>
      <c r="KO25" s="98"/>
      <c r="KP25" s="98"/>
      <c r="KQ25" s="98"/>
      <c r="KR25" s="98"/>
      <c r="KS25" s="98"/>
      <c r="KT25" s="98"/>
      <c r="KU25" s="98"/>
      <c r="KV25" s="98"/>
      <c r="KW25" s="98"/>
      <c r="KX25" s="98"/>
    </row>
    <row r="26" spans="1:310" s="103" customFormat="1">
      <c r="A26" s="100" t="s">
        <v>177</v>
      </c>
      <c r="B26" s="104" t="s">
        <v>178</v>
      </c>
      <c r="C26" s="92" t="s">
        <v>179</v>
      </c>
      <c r="D26" s="101">
        <v>2024</v>
      </c>
      <c r="F26" s="101">
        <v>2025</v>
      </c>
      <c r="G26" s="95"/>
      <c r="H26" s="95">
        <v>0</v>
      </c>
      <c r="I26" s="173"/>
      <c r="J26" s="96"/>
      <c r="K26" s="95">
        <v>61.83</v>
      </c>
      <c r="L26" s="96">
        <v>45355</v>
      </c>
      <c r="M26" s="202">
        <v>0</v>
      </c>
      <c r="N26" s="95">
        <v>61.83</v>
      </c>
      <c r="O26" s="202">
        <v>0</v>
      </c>
      <c r="P26" s="95">
        <f>N26</f>
        <v>61.83</v>
      </c>
      <c r="Q26" s="95">
        <v>0</v>
      </c>
      <c r="R26" s="95"/>
      <c r="S26" s="95"/>
      <c r="T26" s="95"/>
      <c r="U26" s="95"/>
      <c r="V26" s="95"/>
      <c r="W26" s="95">
        <f t="shared" si="4"/>
        <v>0</v>
      </c>
      <c r="X26" s="95">
        <f t="shared" si="5"/>
        <v>0</v>
      </c>
      <c r="Y26" s="95">
        <v>39</v>
      </c>
      <c r="Z26" s="95"/>
      <c r="AA26" s="95"/>
      <c r="AB26" s="95"/>
      <c r="AC26" s="170"/>
      <c r="AD26" s="95"/>
      <c r="AE26" s="95">
        <f t="shared" si="0"/>
        <v>6.5</v>
      </c>
      <c r="AF26" s="95">
        <f t="shared" si="1"/>
        <v>32.5</v>
      </c>
      <c r="AJ26" s="95"/>
      <c r="AK26" s="216"/>
      <c r="AN26" s="95"/>
      <c r="AO26" s="95">
        <v>22.83</v>
      </c>
      <c r="AP26" s="95"/>
      <c r="AQ26" s="95"/>
      <c r="AR26" s="95"/>
      <c r="AS26" s="95">
        <v>6.5</v>
      </c>
      <c r="AT26" s="95"/>
      <c r="AU26" s="95">
        <v>3.8049999999999997</v>
      </c>
      <c r="AV26" s="95">
        <v>12.524999999999999</v>
      </c>
      <c r="AW26" s="95"/>
      <c r="AX26" s="95"/>
      <c r="AY26" s="95"/>
      <c r="AZ26" s="95"/>
      <c r="BA26" s="95"/>
      <c r="BB26" s="95"/>
      <c r="BC26" s="95"/>
      <c r="BD26" s="95"/>
      <c r="BE26" s="95"/>
      <c r="BF26" s="95"/>
      <c r="BG26" s="95"/>
      <c r="BH26" s="95"/>
      <c r="BI26" s="189">
        <v>10.31</v>
      </c>
      <c r="BJ26" s="95"/>
      <c r="BK26" s="95"/>
      <c r="BL26" s="95"/>
      <c r="BM26" s="95"/>
      <c r="BN26" s="95"/>
      <c r="BO26" s="95"/>
      <c r="BP26" s="95"/>
      <c r="BQ26" s="95"/>
      <c r="BR26" s="95"/>
      <c r="BS26" s="95"/>
      <c r="BT26" s="95"/>
      <c r="BU26" s="95"/>
      <c r="BV26" s="95"/>
      <c r="BW26" s="95"/>
      <c r="BX26" s="95"/>
      <c r="BY26" s="95">
        <v>10.31</v>
      </c>
      <c r="BZ26" s="95"/>
      <c r="CA26" s="95"/>
      <c r="CB26" s="95">
        <v>0</v>
      </c>
      <c r="CC26" s="95"/>
      <c r="CD26" s="95"/>
      <c r="CE26" s="95">
        <v>0</v>
      </c>
      <c r="CF26" s="95">
        <v>0</v>
      </c>
      <c r="CG26" s="95">
        <v>0</v>
      </c>
      <c r="CH26" s="95">
        <v>0</v>
      </c>
      <c r="CI26" s="95">
        <v>0</v>
      </c>
      <c r="CJ26" s="95">
        <v>61.83</v>
      </c>
      <c r="CK26" s="95"/>
      <c r="CL26" s="95"/>
      <c r="CM26" s="95">
        <v>0</v>
      </c>
      <c r="CN26" s="95">
        <v>27.120000000000005</v>
      </c>
      <c r="CO26" s="95">
        <v>0</v>
      </c>
      <c r="CP26" s="95">
        <v>10.305</v>
      </c>
      <c r="CQ26" s="95">
        <v>24.404999999999994</v>
      </c>
      <c r="CR26" s="98"/>
      <c r="CS26" s="102"/>
      <c r="CT26" s="102"/>
      <c r="CU26" s="102"/>
      <c r="CV26" s="102"/>
      <c r="CW26" s="102"/>
      <c r="CX26" s="102"/>
      <c r="CY26" s="102"/>
      <c r="CZ26" s="102"/>
      <c r="DA26" s="102"/>
      <c r="DB26" s="102"/>
      <c r="DC26" s="102"/>
      <c r="DD26" s="102"/>
      <c r="DE26" s="98"/>
      <c r="DF26" s="98"/>
      <c r="DG26" s="98"/>
      <c r="DH26" s="98"/>
      <c r="DI26" s="98"/>
      <c r="DJ26" s="98"/>
      <c r="DK26" s="98"/>
      <c r="DL26" s="98"/>
      <c r="DM26" s="98"/>
      <c r="DN26" s="98"/>
      <c r="DO26" s="98"/>
      <c r="DP26" s="98"/>
      <c r="DQ26" s="98"/>
      <c r="DR26" s="98"/>
      <c r="DS26" s="98"/>
      <c r="DT26" s="98"/>
      <c r="DU26" s="98"/>
      <c r="DV26" s="98"/>
      <c r="DW26" s="98"/>
      <c r="DX26" s="98"/>
      <c r="DY26" s="98"/>
      <c r="DZ26" s="98"/>
      <c r="EA26" s="98"/>
      <c r="EB26" s="98"/>
      <c r="EC26" s="98"/>
      <c r="ED26" s="98"/>
      <c r="EE26" s="98"/>
      <c r="EF26" s="98"/>
      <c r="EG26" s="98"/>
      <c r="EH26" s="98"/>
      <c r="EI26" s="98"/>
      <c r="EJ26" s="98"/>
      <c r="EK26" s="98"/>
      <c r="EL26" s="98"/>
      <c r="EM26" s="98"/>
      <c r="EN26" s="98"/>
      <c r="EO26" s="98"/>
      <c r="EP26" s="98"/>
      <c r="EQ26" s="98"/>
      <c r="ER26" s="98"/>
      <c r="ES26" s="98"/>
      <c r="ET26" s="98"/>
      <c r="EU26" s="98"/>
      <c r="EV26" s="98"/>
      <c r="EW26" s="98"/>
      <c r="EX26" s="98"/>
      <c r="EY26" s="98"/>
      <c r="EZ26" s="98"/>
      <c r="FA26" s="98"/>
      <c r="FB26" s="98"/>
      <c r="FC26" s="98"/>
      <c r="FD26" s="98"/>
      <c r="FE26" s="98"/>
      <c r="FF26" s="98"/>
      <c r="FG26" s="98"/>
      <c r="FH26" s="98"/>
      <c r="FI26" s="98"/>
      <c r="FJ26" s="98"/>
      <c r="FK26" s="98"/>
      <c r="FL26" s="98"/>
      <c r="FM26" s="98"/>
      <c r="FN26" s="98"/>
      <c r="FO26" s="98"/>
      <c r="FP26" s="98"/>
      <c r="FQ26" s="98"/>
      <c r="FR26" s="98"/>
      <c r="FS26" s="98"/>
      <c r="FT26" s="98"/>
      <c r="FU26" s="98"/>
      <c r="FV26" s="98"/>
      <c r="FW26" s="98"/>
      <c r="FX26" s="98"/>
      <c r="FY26" s="98"/>
      <c r="FZ26" s="98"/>
      <c r="GA26" s="98"/>
      <c r="GB26" s="98"/>
      <c r="GC26" s="98"/>
      <c r="GD26" s="98"/>
      <c r="GE26" s="98"/>
      <c r="GF26" s="98"/>
      <c r="GG26" s="98"/>
      <c r="GH26" s="98"/>
      <c r="GI26" s="98"/>
      <c r="GJ26" s="98"/>
      <c r="GK26" s="98"/>
      <c r="GL26" s="98"/>
      <c r="GM26" s="98"/>
      <c r="GN26" s="98"/>
      <c r="GO26" s="98"/>
      <c r="GP26" s="98"/>
      <c r="GQ26" s="98"/>
      <c r="GR26" s="98"/>
      <c r="GS26" s="98"/>
      <c r="GT26" s="98"/>
      <c r="GU26" s="98"/>
      <c r="GV26" s="98"/>
      <c r="GW26" s="98"/>
      <c r="GX26" s="98"/>
      <c r="GY26" s="98"/>
      <c r="GZ26" s="98"/>
      <c r="HA26" s="98"/>
      <c r="HB26" s="98"/>
      <c r="HC26" s="98"/>
      <c r="HD26" s="98"/>
      <c r="HE26" s="98"/>
      <c r="HF26" s="98"/>
      <c r="HG26" s="98"/>
      <c r="HH26" s="98"/>
      <c r="HI26" s="98"/>
      <c r="HJ26" s="98"/>
      <c r="HK26" s="98"/>
      <c r="HL26" s="98"/>
      <c r="HM26" s="98"/>
      <c r="HN26" s="98"/>
      <c r="HO26" s="98"/>
      <c r="HP26" s="98"/>
      <c r="HQ26" s="98"/>
      <c r="HR26" s="98"/>
      <c r="HS26" s="98"/>
      <c r="HT26" s="98"/>
      <c r="HU26" s="98"/>
      <c r="HV26" s="98"/>
      <c r="HW26" s="98"/>
      <c r="HX26" s="98"/>
      <c r="HY26" s="98"/>
      <c r="HZ26" s="98"/>
      <c r="IA26" s="98"/>
      <c r="IB26" s="98"/>
      <c r="IC26" s="98"/>
      <c r="ID26" s="98"/>
      <c r="IE26" s="98"/>
      <c r="IF26" s="98"/>
      <c r="IG26" s="98"/>
      <c r="IH26" s="98"/>
      <c r="II26" s="98"/>
      <c r="IJ26" s="98"/>
      <c r="IK26" s="98"/>
      <c r="IL26" s="98"/>
      <c r="IM26" s="98"/>
      <c r="IN26" s="98"/>
      <c r="IO26" s="98"/>
      <c r="IP26" s="98"/>
      <c r="IQ26" s="98"/>
      <c r="IR26" s="98"/>
      <c r="IS26" s="98"/>
      <c r="IT26" s="98"/>
      <c r="IU26" s="98"/>
      <c r="IV26" s="98"/>
      <c r="IW26" s="98"/>
      <c r="IX26" s="98"/>
      <c r="IY26" s="98"/>
      <c r="IZ26" s="98"/>
      <c r="JA26" s="98"/>
      <c r="JB26" s="98"/>
      <c r="JC26" s="98"/>
      <c r="JD26" s="98"/>
      <c r="JE26" s="98"/>
      <c r="JF26" s="98"/>
      <c r="JG26" s="98"/>
      <c r="JH26" s="98"/>
      <c r="JI26" s="98"/>
      <c r="JJ26" s="98"/>
      <c r="JK26" s="98"/>
      <c r="JL26" s="98"/>
      <c r="JM26" s="98"/>
      <c r="JN26" s="98"/>
      <c r="JO26" s="98"/>
      <c r="JP26" s="98"/>
      <c r="JQ26" s="98"/>
      <c r="JR26" s="98"/>
      <c r="JS26" s="98"/>
      <c r="JT26" s="98"/>
      <c r="JU26" s="98"/>
      <c r="JV26" s="98"/>
      <c r="JW26" s="98"/>
      <c r="JX26" s="98"/>
      <c r="JY26" s="98"/>
      <c r="JZ26" s="98"/>
      <c r="KA26" s="98"/>
      <c r="KB26" s="98"/>
      <c r="KC26" s="98"/>
      <c r="KD26" s="98"/>
      <c r="KE26" s="98"/>
      <c r="KF26" s="98"/>
      <c r="KG26" s="98"/>
      <c r="KH26" s="98"/>
      <c r="KI26" s="98"/>
      <c r="KJ26" s="98"/>
      <c r="KK26" s="98"/>
      <c r="KL26" s="98"/>
      <c r="KM26" s="98"/>
      <c r="KN26" s="98"/>
      <c r="KO26" s="98"/>
      <c r="KP26" s="98"/>
      <c r="KQ26" s="98"/>
      <c r="KR26" s="98"/>
      <c r="KS26" s="98"/>
      <c r="KT26" s="98"/>
      <c r="KU26" s="98"/>
      <c r="KV26" s="98"/>
      <c r="KW26" s="98"/>
      <c r="KX26" s="98"/>
    </row>
    <row r="27" spans="1:310" s="99" customFormat="1" ht="37.5">
      <c r="A27" s="90" t="s">
        <v>63</v>
      </c>
      <c r="B27" s="110" t="s">
        <v>64</v>
      </c>
      <c r="C27" s="111"/>
      <c r="D27" s="93"/>
      <c r="E27" s="93"/>
      <c r="F27" s="93"/>
      <c r="G27" s="95"/>
      <c r="H27" s="92"/>
      <c r="I27" s="201"/>
      <c r="J27" s="96"/>
      <c r="K27" s="95"/>
      <c r="L27" s="96"/>
      <c r="M27" s="202"/>
      <c r="N27" s="95"/>
      <c r="O27" s="203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201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5"/>
      <c r="AV27" s="95"/>
      <c r="AW27" s="95"/>
      <c r="AX27" s="95"/>
      <c r="AY27" s="95"/>
      <c r="AZ27" s="95"/>
      <c r="BA27" s="95"/>
      <c r="BB27" s="95"/>
      <c r="BC27" s="95"/>
      <c r="BD27" s="95"/>
      <c r="BE27" s="95"/>
      <c r="BF27" s="95"/>
      <c r="BG27" s="95"/>
      <c r="BH27" s="95"/>
      <c r="BI27" s="189"/>
      <c r="BJ27" s="95"/>
      <c r="BK27" s="95"/>
      <c r="BL27" s="95"/>
      <c r="BM27" s="95"/>
      <c r="BN27" s="95"/>
      <c r="BO27" s="95"/>
      <c r="BP27" s="95"/>
      <c r="BQ27" s="95"/>
      <c r="BR27" s="95"/>
      <c r="BS27" s="95"/>
      <c r="BT27" s="95"/>
      <c r="BU27" s="95"/>
      <c r="BV27" s="95"/>
      <c r="BW27" s="95"/>
      <c r="BX27" s="95"/>
      <c r="BY27" s="95"/>
      <c r="BZ27" s="95"/>
      <c r="CA27" s="95"/>
      <c r="CB27" s="95"/>
      <c r="CC27" s="95"/>
      <c r="CD27" s="95"/>
      <c r="CE27" s="95"/>
      <c r="CF27" s="95"/>
      <c r="CG27" s="95"/>
      <c r="CH27" s="95"/>
      <c r="CI27" s="95"/>
      <c r="CJ27" s="95"/>
      <c r="CK27" s="95"/>
      <c r="CL27" s="95"/>
      <c r="CM27" s="95"/>
      <c r="CN27" s="95"/>
      <c r="CO27" s="95"/>
      <c r="CP27" s="95"/>
      <c r="CQ27" s="95"/>
      <c r="CR27" s="98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</row>
    <row r="28" spans="1:310" s="99" customFormat="1" ht="31.5">
      <c r="A28" s="100" t="s">
        <v>65</v>
      </c>
      <c r="B28" s="109" t="s">
        <v>66</v>
      </c>
      <c r="C28" s="92" t="s">
        <v>67</v>
      </c>
      <c r="D28" s="101">
        <v>2024</v>
      </c>
      <c r="E28" s="101">
        <v>2026</v>
      </c>
      <c r="F28" s="101">
        <v>2027</v>
      </c>
      <c r="G28" s="95"/>
      <c r="H28" s="189">
        <v>620.25</v>
      </c>
      <c r="I28" s="206">
        <v>45200</v>
      </c>
      <c r="J28" s="96"/>
      <c r="K28" s="95">
        <v>829.86</v>
      </c>
      <c r="L28" s="96">
        <v>45355</v>
      </c>
      <c r="M28" s="202">
        <v>620.25</v>
      </c>
      <c r="N28" s="95">
        <v>829.86</v>
      </c>
      <c r="O28" s="202">
        <v>620.25</v>
      </c>
      <c r="P28" s="95">
        <f>N28</f>
        <v>829.86</v>
      </c>
      <c r="Q28" s="95">
        <v>198.47</v>
      </c>
      <c r="R28" s="95"/>
      <c r="S28" s="95"/>
      <c r="T28" s="95">
        <f>U28+V28</f>
        <v>0</v>
      </c>
      <c r="U28" s="188"/>
      <c r="V28" s="95"/>
      <c r="W28" s="95">
        <f t="shared" si="4"/>
        <v>33.078333333333319</v>
      </c>
      <c r="X28" s="95">
        <f t="shared" si="5"/>
        <v>165.39166666666668</v>
      </c>
      <c r="Y28" s="95">
        <v>204.59</v>
      </c>
      <c r="Z28" s="95"/>
      <c r="AA28" s="95"/>
      <c r="AB28" s="95"/>
      <c r="AC28" s="201"/>
      <c r="AD28" s="95"/>
      <c r="AE28" s="95">
        <f t="shared" si="0"/>
        <v>34.098333333333329</v>
      </c>
      <c r="AF28" s="95">
        <f t="shared" si="1"/>
        <v>170.49166666666667</v>
      </c>
      <c r="AG28" s="95">
        <v>206.74</v>
      </c>
      <c r="AH28" s="95"/>
      <c r="AI28" s="95"/>
      <c r="AJ28" s="95"/>
      <c r="AK28" s="188">
        <v>16.54</v>
      </c>
      <c r="AL28" s="95"/>
      <c r="AM28" s="95">
        <v>34.456666666666649</v>
      </c>
      <c r="AN28" s="95">
        <v>155.74333333333337</v>
      </c>
      <c r="AO28" s="95">
        <v>206.74</v>
      </c>
      <c r="AP28" s="95"/>
      <c r="AQ28" s="95"/>
      <c r="AR28" s="95"/>
      <c r="AS28" s="188">
        <v>17.05</v>
      </c>
      <c r="AT28" s="95"/>
      <c r="AU28" s="95">
        <v>34.456666666666649</v>
      </c>
      <c r="AV28" s="95">
        <v>155.23333333333335</v>
      </c>
      <c r="AW28" s="95">
        <v>215.03</v>
      </c>
      <c r="AX28" s="95"/>
      <c r="AY28" s="95"/>
      <c r="AZ28" s="95"/>
      <c r="BA28" s="188">
        <v>33.770000000000003</v>
      </c>
      <c r="BB28" s="95"/>
      <c r="BC28" s="95">
        <v>35.838650135213001</v>
      </c>
      <c r="BD28" s="95">
        <v>145.42134986478698</v>
      </c>
      <c r="BE28" s="95">
        <v>215.03</v>
      </c>
      <c r="BF28" s="95"/>
      <c r="BG28" s="95"/>
      <c r="BH28" s="95"/>
      <c r="BI28" s="189">
        <v>34.28</v>
      </c>
      <c r="BJ28" s="95"/>
      <c r="BK28" s="95">
        <v>35.838650135213001</v>
      </c>
      <c r="BL28" s="95">
        <v>144.91134986478698</v>
      </c>
      <c r="BM28" s="201"/>
      <c r="BN28" s="201"/>
      <c r="BO28" s="201"/>
      <c r="BP28" s="201"/>
      <c r="BQ28" s="201"/>
      <c r="BR28" s="201"/>
      <c r="BS28" s="201"/>
      <c r="BT28" s="201"/>
      <c r="BU28" s="95">
        <v>203.5</v>
      </c>
      <c r="BV28" s="95"/>
      <c r="BW28" s="95"/>
      <c r="BX28" s="95"/>
      <c r="BY28" s="188">
        <v>52.2</v>
      </c>
      <c r="BZ28" s="95">
        <f>BU28-BU28/1.2</f>
        <v>33.916666666666657</v>
      </c>
      <c r="CA28" s="95">
        <v>117.38333333333335</v>
      </c>
      <c r="CB28" s="95">
        <v>620.24</v>
      </c>
      <c r="CC28" s="95"/>
      <c r="CD28" s="95"/>
      <c r="CE28" s="95">
        <v>0</v>
      </c>
      <c r="CF28" s="95">
        <v>50.31</v>
      </c>
      <c r="CG28" s="95">
        <v>0</v>
      </c>
      <c r="CH28" s="95">
        <v>103.37365013521297</v>
      </c>
      <c r="CI28" s="95">
        <v>466.55634986478702</v>
      </c>
      <c r="CJ28" s="95">
        <v>829.86</v>
      </c>
      <c r="CK28" s="95"/>
      <c r="CL28" s="95"/>
      <c r="CM28" s="95">
        <v>0</v>
      </c>
      <c r="CN28" s="95">
        <v>103.53</v>
      </c>
      <c r="CO28" s="95">
        <v>0</v>
      </c>
      <c r="CP28" s="95">
        <v>138.31031680187965</v>
      </c>
      <c r="CQ28" s="95">
        <v>588.01968319812033</v>
      </c>
      <c r="CR28" s="98"/>
      <c r="CS28" s="102"/>
      <c r="CT28" s="102"/>
      <c r="CU28" s="102"/>
      <c r="CV28" s="102"/>
      <c r="CW28" s="102"/>
      <c r="CX28" s="102"/>
      <c r="CY28" s="102"/>
      <c r="CZ28" s="102"/>
      <c r="DA28" s="102"/>
      <c r="DB28" s="102"/>
      <c r="DC28" s="102"/>
      <c r="DD28" s="102"/>
    </row>
    <row r="29" spans="1:310" s="99" customFormat="1" ht="18.75" hidden="1">
      <c r="A29" s="90" t="s">
        <v>68</v>
      </c>
      <c r="B29" s="112" t="s">
        <v>69</v>
      </c>
      <c r="C29" s="92"/>
      <c r="D29" s="101"/>
      <c r="E29" s="101"/>
      <c r="F29" s="101"/>
      <c r="G29" s="94"/>
      <c r="H29" s="189"/>
      <c r="I29" s="173"/>
      <c r="J29" s="96"/>
      <c r="K29" s="95"/>
      <c r="L29" s="96"/>
      <c r="M29" s="202"/>
      <c r="N29" s="95"/>
      <c r="O29" s="203"/>
      <c r="P29" s="95"/>
      <c r="Q29" s="95"/>
      <c r="R29" s="95"/>
      <c r="S29" s="95"/>
      <c r="T29" s="95"/>
      <c r="U29" s="95"/>
      <c r="V29" s="95"/>
      <c r="W29" s="95">
        <f t="shared" si="4"/>
        <v>0</v>
      </c>
      <c r="X29" s="95">
        <f t="shared" si="5"/>
        <v>0</v>
      </c>
      <c r="Y29" s="95"/>
      <c r="Z29" s="95"/>
      <c r="AA29" s="95"/>
      <c r="AB29" s="95"/>
      <c r="AC29" s="201"/>
      <c r="AD29" s="95"/>
      <c r="AE29" s="95">
        <f t="shared" si="0"/>
        <v>0</v>
      </c>
      <c r="AF29" s="95">
        <f t="shared" si="1"/>
        <v>0</v>
      </c>
      <c r="AG29" s="95"/>
      <c r="AH29" s="95"/>
      <c r="AI29" s="95"/>
      <c r="AJ29" s="95">
        <v>0</v>
      </c>
      <c r="AK29" s="95"/>
      <c r="AL29" s="95"/>
      <c r="AM29" s="95"/>
      <c r="AN29" s="95">
        <v>0</v>
      </c>
      <c r="AO29" s="95"/>
      <c r="AP29" s="95"/>
      <c r="AQ29" s="95"/>
      <c r="AR29" s="95">
        <v>0</v>
      </c>
      <c r="AS29" s="95"/>
      <c r="AT29" s="95"/>
      <c r="AU29" s="95">
        <v>0</v>
      </c>
      <c r="AV29" s="95"/>
      <c r="AW29" s="95"/>
      <c r="AX29" s="95"/>
      <c r="AY29" s="95"/>
      <c r="AZ29" s="95">
        <v>0</v>
      </c>
      <c r="BA29" s="95"/>
      <c r="BB29" s="95"/>
      <c r="BC29" s="95"/>
      <c r="BD29" s="95">
        <v>0</v>
      </c>
      <c r="BE29" s="95"/>
      <c r="BF29" s="95"/>
      <c r="BG29" s="95"/>
      <c r="BH29" s="95">
        <v>0</v>
      </c>
      <c r="BI29" s="189"/>
      <c r="BJ29" s="95"/>
      <c r="BK29" s="95"/>
      <c r="BL29" s="95">
        <v>0</v>
      </c>
      <c r="BM29" s="95"/>
      <c r="BN29" s="95"/>
      <c r="BO29" s="95"/>
      <c r="BP29" s="95"/>
      <c r="BQ29" s="95"/>
      <c r="BR29" s="95"/>
      <c r="BS29" s="95"/>
      <c r="BT29" s="95"/>
      <c r="BU29" s="95"/>
      <c r="BV29" s="95"/>
      <c r="BW29" s="95"/>
      <c r="BX29" s="95">
        <f t="shared" ref="BX29:BX31" si="6">BY29</f>
        <v>0</v>
      </c>
      <c r="BY29" s="95"/>
      <c r="BZ29" s="95"/>
      <c r="CA29" s="95">
        <v>0</v>
      </c>
      <c r="CB29" s="95">
        <v>0</v>
      </c>
      <c r="CC29" s="95"/>
      <c r="CD29" s="95"/>
      <c r="CE29" s="95">
        <v>0</v>
      </c>
      <c r="CF29" s="95">
        <v>0</v>
      </c>
      <c r="CG29" s="95">
        <v>0</v>
      </c>
      <c r="CH29" s="95">
        <v>0</v>
      </c>
      <c r="CI29" s="95">
        <v>0</v>
      </c>
      <c r="CJ29" s="95">
        <v>0</v>
      </c>
      <c r="CK29" s="95"/>
      <c r="CL29" s="95"/>
      <c r="CM29" s="95">
        <f t="shared" ref="CM29:CM31" si="7">CN29+CO29</f>
        <v>0</v>
      </c>
      <c r="CN29" s="95">
        <v>0</v>
      </c>
      <c r="CO29" s="95"/>
      <c r="CP29" s="95">
        <v>0</v>
      </c>
      <c r="CQ29" s="95">
        <v>0</v>
      </c>
      <c r="CR29" s="98"/>
      <c r="CS29" s="102"/>
      <c r="CT29" s="102"/>
      <c r="CU29" s="102"/>
      <c r="CV29" s="102"/>
      <c r="CW29" s="102"/>
      <c r="CX29" s="102"/>
      <c r="CY29" s="102"/>
      <c r="CZ29" s="102"/>
      <c r="DA29" s="102"/>
      <c r="DB29" s="102"/>
      <c r="DC29" s="102"/>
      <c r="DD29" s="102"/>
    </row>
    <row r="30" spans="1:310" s="103" customFormat="1" hidden="1">
      <c r="A30" s="100"/>
      <c r="B30" s="104"/>
      <c r="C30" s="92"/>
      <c r="D30" s="101"/>
      <c r="E30" s="101"/>
      <c r="F30" s="101"/>
      <c r="G30" s="95"/>
      <c r="H30" s="189"/>
      <c r="I30" s="173"/>
      <c r="J30" s="96"/>
      <c r="K30" s="95"/>
      <c r="L30" s="96"/>
      <c r="M30" s="202"/>
      <c r="N30" s="95"/>
      <c r="O30" s="202"/>
      <c r="P30" s="95"/>
      <c r="Q30" s="95"/>
      <c r="R30" s="95"/>
      <c r="S30" s="95"/>
      <c r="T30" s="95"/>
      <c r="U30" s="95"/>
      <c r="V30" s="95"/>
      <c r="W30" s="95">
        <f t="shared" si="4"/>
        <v>0</v>
      </c>
      <c r="X30" s="95">
        <f t="shared" si="5"/>
        <v>0</v>
      </c>
      <c r="Y30" s="95"/>
      <c r="Z30" s="95"/>
      <c r="AA30" s="95"/>
      <c r="AB30" s="95"/>
      <c r="AC30" s="170"/>
      <c r="AD30" s="95"/>
      <c r="AE30" s="95">
        <f t="shared" si="0"/>
        <v>0</v>
      </c>
      <c r="AF30" s="95">
        <f t="shared" si="1"/>
        <v>0</v>
      </c>
      <c r="AG30" s="95"/>
      <c r="AH30" s="95"/>
      <c r="AI30" s="95"/>
      <c r="AJ30" s="95">
        <v>0</v>
      </c>
      <c r="AK30" s="95"/>
      <c r="AL30" s="95"/>
      <c r="AM30" s="95"/>
      <c r="AN30" s="95">
        <v>0</v>
      </c>
      <c r="AO30" s="95"/>
      <c r="AP30" s="95"/>
      <c r="AQ30" s="95"/>
      <c r="AR30" s="95">
        <v>0</v>
      </c>
      <c r="AS30" s="95"/>
      <c r="AT30" s="95"/>
      <c r="AU30" s="95">
        <v>0</v>
      </c>
      <c r="AV30" s="95"/>
      <c r="AW30" s="95"/>
      <c r="AX30" s="95"/>
      <c r="AY30" s="95"/>
      <c r="AZ30" s="95">
        <v>0</v>
      </c>
      <c r="BA30" s="95"/>
      <c r="BB30" s="95"/>
      <c r="BC30" s="95"/>
      <c r="BD30" s="95">
        <v>0</v>
      </c>
      <c r="BE30" s="95"/>
      <c r="BF30" s="95"/>
      <c r="BG30" s="95"/>
      <c r="BH30" s="95">
        <v>0</v>
      </c>
      <c r="BI30" s="189"/>
      <c r="BJ30" s="95"/>
      <c r="BK30" s="95"/>
      <c r="BL30" s="95">
        <v>0</v>
      </c>
      <c r="BM30" s="95"/>
      <c r="BN30" s="95"/>
      <c r="BO30" s="95"/>
      <c r="BP30" s="95"/>
      <c r="BQ30" s="95"/>
      <c r="BR30" s="95"/>
      <c r="BS30" s="95"/>
      <c r="BT30" s="95"/>
      <c r="BU30" s="95"/>
      <c r="BV30" s="95"/>
      <c r="BW30" s="95"/>
      <c r="BX30" s="95">
        <f t="shared" si="6"/>
        <v>0</v>
      </c>
      <c r="BY30" s="95"/>
      <c r="BZ30" s="95"/>
      <c r="CA30" s="95">
        <v>0</v>
      </c>
      <c r="CB30" s="95">
        <v>0</v>
      </c>
      <c r="CC30" s="95"/>
      <c r="CD30" s="95"/>
      <c r="CE30" s="95">
        <v>0</v>
      </c>
      <c r="CF30" s="95">
        <v>0</v>
      </c>
      <c r="CG30" s="95">
        <v>0</v>
      </c>
      <c r="CH30" s="95">
        <v>0</v>
      </c>
      <c r="CI30" s="95">
        <v>0</v>
      </c>
      <c r="CJ30" s="95">
        <v>0</v>
      </c>
      <c r="CK30" s="95"/>
      <c r="CL30" s="95"/>
      <c r="CM30" s="95">
        <f t="shared" si="7"/>
        <v>0</v>
      </c>
      <c r="CN30" s="95">
        <v>0</v>
      </c>
      <c r="CO30" s="95"/>
      <c r="CP30" s="95">
        <v>0</v>
      </c>
      <c r="CQ30" s="95">
        <v>0</v>
      </c>
      <c r="CR30" s="98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98"/>
      <c r="DF30" s="98"/>
      <c r="DG30" s="98"/>
      <c r="DH30" s="98"/>
      <c r="DI30" s="98"/>
      <c r="DJ30" s="98"/>
      <c r="DK30" s="98"/>
      <c r="DL30" s="98"/>
      <c r="DM30" s="98"/>
      <c r="DN30" s="98"/>
      <c r="DO30" s="98"/>
      <c r="DP30" s="98"/>
      <c r="DQ30" s="98"/>
      <c r="DR30" s="98"/>
      <c r="DS30" s="98"/>
      <c r="DT30" s="98"/>
      <c r="DU30" s="98"/>
      <c r="DV30" s="98"/>
      <c r="DW30" s="98"/>
      <c r="DX30" s="98"/>
      <c r="DY30" s="98"/>
      <c r="DZ30" s="98"/>
      <c r="EA30" s="98"/>
      <c r="EB30" s="98"/>
      <c r="EC30" s="98"/>
      <c r="ED30" s="98"/>
      <c r="EE30" s="98"/>
      <c r="EF30" s="98"/>
      <c r="EG30" s="98"/>
      <c r="EH30" s="98"/>
      <c r="EI30" s="98"/>
      <c r="EJ30" s="98"/>
      <c r="EK30" s="98"/>
      <c r="EL30" s="98"/>
      <c r="EM30" s="98"/>
      <c r="EN30" s="98"/>
      <c r="EO30" s="98"/>
      <c r="EP30" s="98"/>
      <c r="EQ30" s="98"/>
      <c r="ER30" s="98"/>
      <c r="ES30" s="98"/>
      <c r="ET30" s="98"/>
      <c r="EU30" s="98"/>
      <c r="EV30" s="98"/>
      <c r="EW30" s="98"/>
      <c r="EX30" s="98"/>
      <c r="EY30" s="98"/>
      <c r="EZ30" s="98"/>
      <c r="FA30" s="98"/>
      <c r="FB30" s="98"/>
      <c r="FC30" s="98"/>
      <c r="FD30" s="98"/>
      <c r="FE30" s="98"/>
      <c r="FF30" s="98"/>
      <c r="FG30" s="98"/>
      <c r="FH30" s="98"/>
      <c r="FI30" s="98"/>
      <c r="FJ30" s="98"/>
      <c r="FK30" s="98"/>
      <c r="FL30" s="98"/>
      <c r="FM30" s="98"/>
      <c r="FN30" s="98"/>
      <c r="FO30" s="98"/>
      <c r="FP30" s="98"/>
      <c r="FQ30" s="98"/>
      <c r="FR30" s="98"/>
      <c r="FS30" s="98"/>
      <c r="FT30" s="98"/>
      <c r="FU30" s="98"/>
      <c r="FV30" s="98"/>
      <c r="FW30" s="98"/>
      <c r="FX30" s="98"/>
      <c r="FY30" s="98"/>
      <c r="FZ30" s="98"/>
      <c r="GA30" s="98"/>
      <c r="GB30" s="98"/>
      <c r="GC30" s="98"/>
      <c r="GD30" s="98"/>
      <c r="GE30" s="98"/>
      <c r="GF30" s="98"/>
      <c r="GG30" s="98"/>
      <c r="GH30" s="98"/>
      <c r="GI30" s="98"/>
      <c r="GJ30" s="98"/>
      <c r="GK30" s="98"/>
      <c r="GL30" s="98"/>
      <c r="GM30" s="98"/>
      <c r="GN30" s="98"/>
      <c r="GO30" s="98"/>
      <c r="GP30" s="98"/>
      <c r="GQ30" s="98"/>
      <c r="GR30" s="98"/>
      <c r="GS30" s="98"/>
      <c r="GT30" s="98"/>
      <c r="GU30" s="98"/>
      <c r="GV30" s="98"/>
      <c r="GW30" s="98"/>
      <c r="GX30" s="98"/>
      <c r="GY30" s="98"/>
      <c r="GZ30" s="98"/>
      <c r="HA30" s="98"/>
      <c r="HB30" s="98"/>
      <c r="HC30" s="98"/>
      <c r="HD30" s="98"/>
      <c r="HE30" s="98"/>
      <c r="HF30" s="98"/>
      <c r="HG30" s="98"/>
      <c r="HH30" s="98"/>
      <c r="HI30" s="98"/>
      <c r="HJ30" s="98"/>
      <c r="HK30" s="98"/>
      <c r="HL30" s="98"/>
      <c r="HM30" s="98"/>
      <c r="HN30" s="98"/>
      <c r="HO30" s="98"/>
      <c r="HP30" s="98"/>
      <c r="HQ30" s="98"/>
      <c r="HR30" s="98"/>
      <c r="HS30" s="98"/>
      <c r="HT30" s="98"/>
      <c r="HU30" s="98"/>
      <c r="HV30" s="98"/>
      <c r="HW30" s="98"/>
      <c r="HX30" s="98"/>
      <c r="HY30" s="98"/>
      <c r="HZ30" s="98"/>
      <c r="IA30" s="98"/>
      <c r="IB30" s="98"/>
      <c r="IC30" s="98"/>
      <c r="ID30" s="98"/>
      <c r="IE30" s="98"/>
      <c r="IF30" s="98"/>
      <c r="IG30" s="98"/>
      <c r="IH30" s="98"/>
      <c r="II30" s="98"/>
      <c r="IJ30" s="98"/>
      <c r="IK30" s="98"/>
      <c r="IL30" s="98"/>
      <c r="IM30" s="98"/>
      <c r="IN30" s="98"/>
      <c r="IO30" s="98"/>
      <c r="IP30" s="98"/>
      <c r="IQ30" s="98"/>
      <c r="IR30" s="98"/>
      <c r="IS30" s="98"/>
      <c r="IT30" s="98"/>
      <c r="IU30" s="98"/>
      <c r="IV30" s="98"/>
      <c r="IW30" s="98"/>
      <c r="IX30" s="98"/>
      <c r="IY30" s="98"/>
      <c r="IZ30" s="98"/>
      <c r="JA30" s="98"/>
      <c r="JB30" s="98"/>
      <c r="JC30" s="98"/>
      <c r="JD30" s="98"/>
      <c r="JE30" s="98"/>
      <c r="JF30" s="98"/>
      <c r="JG30" s="98"/>
      <c r="JH30" s="98"/>
      <c r="JI30" s="98"/>
      <c r="JJ30" s="98"/>
      <c r="JK30" s="98"/>
      <c r="JL30" s="98"/>
      <c r="JM30" s="98"/>
      <c r="JN30" s="98"/>
      <c r="JO30" s="98"/>
      <c r="JP30" s="98"/>
      <c r="JQ30" s="98"/>
      <c r="JR30" s="98"/>
      <c r="JS30" s="98"/>
      <c r="JT30" s="98"/>
      <c r="JU30" s="98"/>
      <c r="JV30" s="98"/>
      <c r="JW30" s="98"/>
      <c r="JX30" s="98"/>
      <c r="JY30" s="98"/>
      <c r="JZ30" s="98"/>
      <c r="KA30" s="98"/>
      <c r="KB30" s="98"/>
      <c r="KC30" s="98"/>
      <c r="KD30" s="98"/>
      <c r="KE30" s="98"/>
      <c r="KF30" s="98"/>
      <c r="KG30" s="98"/>
      <c r="KH30" s="98"/>
      <c r="KI30" s="98"/>
      <c r="KJ30" s="98"/>
      <c r="KK30" s="98"/>
      <c r="KL30" s="98"/>
      <c r="KM30" s="98"/>
      <c r="KN30" s="98"/>
      <c r="KO30" s="98"/>
      <c r="KP30" s="98"/>
      <c r="KQ30" s="98"/>
      <c r="KR30" s="98"/>
      <c r="KS30" s="98"/>
      <c r="KT30" s="98"/>
      <c r="KU30" s="98"/>
      <c r="KV30" s="98"/>
      <c r="KW30" s="98"/>
      <c r="KX30" s="98"/>
    </row>
    <row r="31" spans="1:310" s="103" customFormat="1" hidden="1">
      <c r="A31" s="100"/>
      <c r="B31" s="104"/>
      <c r="C31" s="92"/>
      <c r="D31" s="101"/>
      <c r="E31" s="101"/>
      <c r="F31" s="101"/>
      <c r="G31" s="95"/>
      <c r="H31" s="189"/>
      <c r="I31" s="173"/>
      <c r="J31" s="96"/>
      <c r="K31" s="95"/>
      <c r="L31" s="96"/>
      <c r="M31" s="202"/>
      <c r="N31" s="95"/>
      <c r="O31" s="202"/>
      <c r="P31" s="95"/>
      <c r="Q31" s="95"/>
      <c r="R31" s="95"/>
      <c r="S31" s="95"/>
      <c r="T31" s="95"/>
      <c r="U31" s="95"/>
      <c r="V31" s="95"/>
      <c r="W31" s="95">
        <f t="shared" si="4"/>
        <v>0</v>
      </c>
      <c r="X31" s="95">
        <f t="shared" si="5"/>
        <v>0</v>
      </c>
      <c r="Y31" s="95"/>
      <c r="Z31" s="95"/>
      <c r="AA31" s="95"/>
      <c r="AB31" s="95"/>
      <c r="AC31" s="170"/>
      <c r="AD31" s="95"/>
      <c r="AE31" s="95">
        <f t="shared" si="0"/>
        <v>0</v>
      </c>
      <c r="AF31" s="95">
        <f t="shared" si="1"/>
        <v>0</v>
      </c>
      <c r="AG31" s="95"/>
      <c r="AH31" s="95"/>
      <c r="AI31" s="95"/>
      <c r="AJ31" s="95"/>
      <c r="AK31" s="95"/>
      <c r="AL31" s="95"/>
      <c r="AM31" s="95"/>
      <c r="AN31" s="95">
        <v>0</v>
      </c>
      <c r="AO31" s="95"/>
      <c r="AP31" s="95"/>
      <c r="AQ31" s="95"/>
      <c r="AR31" s="95">
        <v>0</v>
      </c>
      <c r="AS31" s="95"/>
      <c r="AT31" s="95"/>
      <c r="AU31" s="95">
        <v>0</v>
      </c>
      <c r="AV31" s="95"/>
      <c r="AW31" s="95"/>
      <c r="AX31" s="95"/>
      <c r="AY31" s="95"/>
      <c r="AZ31" s="95">
        <v>0</v>
      </c>
      <c r="BA31" s="95"/>
      <c r="BB31" s="95"/>
      <c r="BC31" s="95"/>
      <c r="BD31" s="95">
        <v>0</v>
      </c>
      <c r="BE31" s="95"/>
      <c r="BF31" s="95"/>
      <c r="BG31" s="95"/>
      <c r="BH31" s="95">
        <v>0</v>
      </c>
      <c r="BI31" s="189"/>
      <c r="BJ31" s="95"/>
      <c r="BK31" s="95"/>
      <c r="BL31" s="95">
        <v>0</v>
      </c>
      <c r="BM31" s="95"/>
      <c r="BN31" s="95"/>
      <c r="BO31" s="95"/>
      <c r="BP31" s="95"/>
      <c r="BQ31" s="95"/>
      <c r="BR31" s="95"/>
      <c r="BS31" s="95"/>
      <c r="BT31" s="95"/>
      <c r="BU31" s="95"/>
      <c r="BV31" s="95"/>
      <c r="BW31" s="95"/>
      <c r="BX31" s="95">
        <f t="shared" si="6"/>
        <v>0</v>
      </c>
      <c r="BY31" s="95"/>
      <c r="BZ31" s="95"/>
      <c r="CA31" s="95">
        <v>0</v>
      </c>
      <c r="CB31" s="95">
        <v>0</v>
      </c>
      <c r="CC31" s="95"/>
      <c r="CD31" s="95"/>
      <c r="CE31" s="95">
        <v>0</v>
      </c>
      <c r="CF31" s="95">
        <v>0</v>
      </c>
      <c r="CG31" s="95">
        <v>0</v>
      </c>
      <c r="CH31" s="95">
        <v>0</v>
      </c>
      <c r="CI31" s="95">
        <v>0</v>
      </c>
      <c r="CJ31" s="95">
        <v>0</v>
      </c>
      <c r="CK31" s="95"/>
      <c r="CL31" s="95"/>
      <c r="CM31" s="95">
        <f t="shared" si="7"/>
        <v>0</v>
      </c>
      <c r="CN31" s="95">
        <v>0</v>
      </c>
      <c r="CO31" s="95"/>
      <c r="CP31" s="95">
        <v>0</v>
      </c>
      <c r="CQ31" s="95">
        <v>0</v>
      </c>
      <c r="CR31" s="98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98"/>
      <c r="DF31" s="98"/>
      <c r="DG31" s="98"/>
      <c r="DH31" s="98"/>
      <c r="DI31" s="98"/>
      <c r="DJ31" s="98"/>
      <c r="DK31" s="98"/>
      <c r="DL31" s="98"/>
      <c r="DM31" s="98"/>
      <c r="DN31" s="98"/>
      <c r="DO31" s="98"/>
      <c r="DP31" s="98"/>
      <c r="DQ31" s="98"/>
      <c r="DR31" s="98"/>
      <c r="DS31" s="98"/>
      <c r="DT31" s="98"/>
      <c r="DU31" s="98"/>
      <c r="DV31" s="98"/>
      <c r="DW31" s="98"/>
      <c r="DX31" s="98"/>
      <c r="DY31" s="98"/>
      <c r="DZ31" s="98"/>
      <c r="EA31" s="98"/>
      <c r="EB31" s="98"/>
      <c r="EC31" s="98"/>
      <c r="ED31" s="98"/>
      <c r="EE31" s="98"/>
      <c r="EF31" s="98"/>
      <c r="EG31" s="98"/>
      <c r="EH31" s="98"/>
      <c r="EI31" s="98"/>
      <c r="EJ31" s="98"/>
      <c r="EK31" s="98"/>
      <c r="EL31" s="98"/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/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/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/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/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98"/>
      <c r="ID31" s="98"/>
      <c r="IE31" s="98"/>
      <c r="IF31" s="98"/>
      <c r="IG31" s="98"/>
      <c r="IH31" s="98"/>
      <c r="II31" s="98"/>
      <c r="IJ31" s="98"/>
      <c r="IK31" s="98"/>
      <c r="IL31" s="98"/>
      <c r="IM31" s="98"/>
      <c r="IN31" s="98"/>
      <c r="IO31" s="98"/>
      <c r="IP31" s="98"/>
      <c r="IQ31" s="98"/>
      <c r="IR31" s="98"/>
      <c r="IS31" s="98"/>
      <c r="IT31" s="98"/>
      <c r="IU31" s="98"/>
      <c r="IV31" s="98"/>
      <c r="IW31" s="98"/>
      <c r="IX31" s="98"/>
      <c r="IY31" s="98"/>
      <c r="IZ31" s="98"/>
      <c r="JA31" s="98"/>
      <c r="JB31" s="98"/>
      <c r="JC31" s="98"/>
      <c r="JD31" s="98"/>
      <c r="JE31" s="98"/>
      <c r="JF31" s="98"/>
      <c r="JG31" s="98"/>
      <c r="JH31" s="98"/>
      <c r="JI31" s="98"/>
      <c r="JJ31" s="98"/>
      <c r="JK31" s="98"/>
      <c r="JL31" s="98"/>
      <c r="JM31" s="98"/>
      <c r="JN31" s="98"/>
      <c r="JO31" s="98"/>
      <c r="JP31" s="98"/>
      <c r="JQ31" s="98"/>
      <c r="JR31" s="98"/>
      <c r="JS31" s="98"/>
      <c r="JT31" s="98"/>
      <c r="JU31" s="98"/>
      <c r="JV31" s="98"/>
      <c r="JW31" s="98"/>
      <c r="JX31" s="98"/>
      <c r="JY31" s="98"/>
      <c r="JZ31" s="98"/>
      <c r="KA31" s="98"/>
      <c r="KB31" s="98"/>
      <c r="KC31" s="98"/>
      <c r="KD31" s="98"/>
      <c r="KE31" s="98"/>
      <c r="KF31" s="98"/>
      <c r="KG31" s="98"/>
      <c r="KH31" s="98"/>
      <c r="KI31" s="98"/>
      <c r="KJ31" s="98"/>
      <c r="KK31" s="98"/>
      <c r="KL31" s="98"/>
      <c r="KM31" s="98"/>
      <c r="KN31" s="98"/>
      <c r="KO31" s="98"/>
      <c r="KP31" s="98"/>
      <c r="KQ31" s="98"/>
      <c r="KR31" s="98"/>
      <c r="KS31" s="98"/>
      <c r="KT31" s="98"/>
      <c r="KU31" s="98"/>
      <c r="KV31" s="98"/>
      <c r="KW31" s="98"/>
      <c r="KX31" s="98"/>
    </row>
    <row r="32" spans="1:310" s="103" customFormat="1">
      <c r="A32" s="163" t="s">
        <v>68</v>
      </c>
      <c r="B32" s="164" t="s">
        <v>69</v>
      </c>
      <c r="C32" s="165"/>
      <c r="D32" s="166"/>
      <c r="E32" s="166"/>
      <c r="F32" s="166"/>
      <c r="G32" s="167"/>
      <c r="H32" s="189"/>
      <c r="I32" s="173"/>
      <c r="J32" s="168"/>
      <c r="K32" s="167"/>
      <c r="L32" s="168"/>
      <c r="M32" s="202"/>
      <c r="N32" s="95"/>
      <c r="O32" s="202"/>
      <c r="P32" s="167"/>
      <c r="Q32" s="167"/>
      <c r="R32" s="167"/>
      <c r="S32" s="167"/>
      <c r="T32" s="167"/>
      <c r="U32" s="167"/>
      <c r="V32" s="167"/>
      <c r="W32" s="95"/>
      <c r="X32" s="95"/>
      <c r="Y32" s="167"/>
      <c r="Z32" s="167"/>
      <c r="AA32" s="167"/>
      <c r="AB32" s="167"/>
      <c r="AC32" s="170"/>
      <c r="AD32" s="167"/>
      <c r="AE32" s="95">
        <f t="shared" si="0"/>
        <v>0</v>
      </c>
      <c r="AF32" s="95">
        <f t="shared" si="1"/>
        <v>0</v>
      </c>
      <c r="AG32" s="167"/>
      <c r="AH32" s="167"/>
      <c r="AI32" s="167"/>
      <c r="AJ32" s="167"/>
      <c r="AK32" s="167"/>
      <c r="AL32" s="167"/>
      <c r="AM32" s="167"/>
      <c r="AN32" s="95"/>
      <c r="AO32" s="167"/>
      <c r="AP32" s="167"/>
      <c r="AQ32" s="167"/>
      <c r="AR32" s="95"/>
      <c r="AS32" s="167"/>
      <c r="AT32" s="167"/>
      <c r="AU32" s="95"/>
      <c r="AV32" s="167"/>
      <c r="AW32" s="167"/>
      <c r="AX32" s="167"/>
      <c r="AY32" s="167"/>
      <c r="AZ32" s="217"/>
      <c r="BA32" s="167"/>
      <c r="BB32" s="167"/>
      <c r="BC32" s="167"/>
      <c r="BD32" s="217"/>
      <c r="BE32" s="95"/>
      <c r="BF32" s="95"/>
      <c r="BG32" s="95"/>
      <c r="BH32" s="95"/>
      <c r="BI32" s="189"/>
      <c r="BJ32" s="95"/>
      <c r="BK32" s="95"/>
      <c r="BL32" s="95"/>
      <c r="BM32" s="167"/>
      <c r="BN32" s="167"/>
      <c r="BO32" s="167"/>
      <c r="BP32" s="167"/>
      <c r="BQ32" s="167"/>
      <c r="BR32" s="167"/>
      <c r="BS32" s="167"/>
      <c r="BT32" s="167"/>
      <c r="BU32" s="167"/>
      <c r="BV32" s="167"/>
      <c r="BW32" s="167"/>
      <c r="BX32" s="217"/>
      <c r="BY32" s="167"/>
      <c r="BZ32" s="167"/>
      <c r="CA32" s="95"/>
      <c r="CB32" s="95"/>
      <c r="CC32" s="95"/>
      <c r="CD32" s="95"/>
      <c r="CE32" s="95"/>
      <c r="CF32" s="95"/>
      <c r="CG32" s="95"/>
      <c r="CH32" s="95"/>
      <c r="CI32" s="95"/>
      <c r="CJ32" s="95"/>
      <c r="CK32" s="167"/>
      <c r="CL32" s="167"/>
      <c r="CM32" s="95"/>
      <c r="CN32" s="95"/>
      <c r="CO32" s="167"/>
      <c r="CP32" s="95"/>
      <c r="CQ32" s="95"/>
      <c r="CR32" s="98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98"/>
      <c r="DF32" s="98"/>
      <c r="DG32" s="98"/>
      <c r="DH32" s="98"/>
      <c r="DI32" s="98"/>
      <c r="DJ32" s="98"/>
      <c r="DK32" s="98"/>
      <c r="DL32" s="98"/>
      <c r="DM32" s="98"/>
      <c r="DN32" s="98"/>
      <c r="DO32" s="98"/>
      <c r="DP32" s="98"/>
      <c r="DQ32" s="98"/>
      <c r="DR32" s="98"/>
      <c r="DS32" s="98"/>
      <c r="DT32" s="98"/>
      <c r="DU32" s="98"/>
      <c r="DV32" s="98"/>
      <c r="DW32" s="98"/>
      <c r="DX32" s="98"/>
      <c r="DY32" s="98"/>
      <c r="DZ32" s="98"/>
      <c r="EA32" s="98"/>
      <c r="EB32" s="98"/>
      <c r="EC32" s="98"/>
      <c r="ED32" s="98"/>
      <c r="EE32" s="98"/>
      <c r="EF32" s="98"/>
      <c r="EG32" s="98"/>
      <c r="EH32" s="98"/>
      <c r="EI32" s="98"/>
      <c r="EJ32" s="98"/>
      <c r="EK32" s="98"/>
      <c r="EL32" s="98"/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/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/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/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/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98"/>
      <c r="ID32" s="98"/>
      <c r="IE32" s="98"/>
      <c r="IF32" s="98"/>
      <c r="IG32" s="98"/>
      <c r="IH32" s="98"/>
      <c r="II32" s="98"/>
      <c r="IJ32" s="98"/>
      <c r="IK32" s="98"/>
      <c r="IL32" s="98"/>
      <c r="IM32" s="98"/>
      <c r="IN32" s="98"/>
      <c r="IO32" s="98"/>
      <c r="IP32" s="98"/>
      <c r="IQ32" s="98"/>
      <c r="IR32" s="98"/>
      <c r="IS32" s="98"/>
      <c r="IT32" s="98"/>
      <c r="IU32" s="98"/>
      <c r="IV32" s="98"/>
      <c r="IW32" s="98"/>
      <c r="IX32" s="98"/>
      <c r="IY32" s="98"/>
      <c r="IZ32" s="98"/>
      <c r="JA32" s="98"/>
      <c r="JB32" s="98"/>
      <c r="JC32" s="98"/>
      <c r="JD32" s="98"/>
      <c r="JE32" s="98"/>
      <c r="JF32" s="98"/>
      <c r="JG32" s="98"/>
      <c r="JH32" s="98"/>
      <c r="JI32" s="98"/>
      <c r="JJ32" s="98"/>
      <c r="JK32" s="98"/>
      <c r="JL32" s="98"/>
      <c r="JM32" s="98"/>
      <c r="JN32" s="98"/>
      <c r="JO32" s="98"/>
      <c r="JP32" s="98"/>
      <c r="JQ32" s="98"/>
      <c r="JR32" s="98"/>
      <c r="JS32" s="98"/>
      <c r="JT32" s="98"/>
      <c r="JU32" s="98"/>
      <c r="JV32" s="98"/>
      <c r="JW32" s="98"/>
      <c r="JX32" s="98"/>
      <c r="JY32" s="98"/>
      <c r="JZ32" s="98"/>
      <c r="KA32" s="98"/>
      <c r="KB32" s="98"/>
      <c r="KC32" s="98"/>
      <c r="KD32" s="98"/>
      <c r="KE32" s="98"/>
      <c r="KF32" s="98"/>
      <c r="KG32" s="98"/>
      <c r="KH32" s="98"/>
      <c r="KI32" s="98"/>
      <c r="KJ32" s="98"/>
      <c r="KK32" s="98"/>
      <c r="KL32" s="98"/>
      <c r="KM32" s="98"/>
      <c r="KN32" s="98"/>
      <c r="KO32" s="98"/>
      <c r="KP32" s="98"/>
      <c r="KQ32" s="98"/>
      <c r="KR32" s="98"/>
      <c r="KS32" s="98"/>
      <c r="KT32" s="98"/>
      <c r="KU32" s="98"/>
      <c r="KV32" s="98"/>
      <c r="KW32" s="98"/>
      <c r="KX32" s="98"/>
    </row>
    <row r="33" spans="1:310" s="103" customFormat="1" ht="16.5" thickBot="1">
      <c r="A33" s="163"/>
      <c r="B33" s="164" t="s">
        <v>180</v>
      </c>
      <c r="C33" s="92" t="s">
        <v>34</v>
      </c>
      <c r="D33" s="166">
        <v>2024</v>
      </c>
      <c r="E33" s="166">
        <v>2024</v>
      </c>
      <c r="F33" s="166">
        <v>2024</v>
      </c>
      <c r="G33" s="167"/>
      <c r="H33" s="95">
        <v>2.2200000000000002</v>
      </c>
      <c r="I33" s="205">
        <v>45200</v>
      </c>
      <c r="J33" s="168"/>
      <c r="K33" s="167">
        <v>2.2200000000000002</v>
      </c>
      <c r="L33" s="96">
        <v>45355</v>
      </c>
      <c r="M33" s="202">
        <v>2.2200000000000002</v>
      </c>
      <c r="N33" s="95">
        <v>2.2200000000000002</v>
      </c>
      <c r="O33" s="202">
        <v>2.2200000000000002</v>
      </c>
      <c r="P33" s="167">
        <v>2.2200000000000002</v>
      </c>
      <c r="Q33" s="167">
        <v>2.2200000000000002</v>
      </c>
      <c r="R33" s="167"/>
      <c r="S33" s="167"/>
      <c r="T33" s="167"/>
      <c r="U33" s="167"/>
      <c r="V33" s="167"/>
      <c r="W33" s="95">
        <f t="shared" si="4"/>
        <v>0.36999999999999988</v>
      </c>
      <c r="X33" s="95">
        <f t="shared" si="5"/>
        <v>1.8500000000000003</v>
      </c>
      <c r="Y33" s="167">
        <v>2.2200000000000002</v>
      </c>
      <c r="Z33" s="167"/>
      <c r="AA33" s="167"/>
      <c r="AB33" s="167"/>
      <c r="AC33" s="170"/>
      <c r="AD33" s="167"/>
      <c r="AE33" s="95">
        <f t="shared" si="0"/>
        <v>0.36999999999999988</v>
      </c>
      <c r="AF33" s="95">
        <f t="shared" si="1"/>
        <v>1.8500000000000003</v>
      </c>
      <c r="AG33" s="167"/>
      <c r="AH33" s="167"/>
      <c r="AI33" s="167"/>
      <c r="AJ33" s="95"/>
      <c r="AK33" s="95">
        <v>0.62</v>
      </c>
      <c r="AL33" s="95"/>
      <c r="AM33" s="95"/>
      <c r="AN33" s="95"/>
      <c r="AO33" s="95"/>
      <c r="AP33" s="167"/>
      <c r="AQ33" s="167"/>
      <c r="AR33" s="95"/>
      <c r="AS33" s="167">
        <v>0.62</v>
      </c>
      <c r="AT33" s="167"/>
      <c r="AU33" s="95"/>
      <c r="AV33" s="95"/>
      <c r="AW33" s="95"/>
      <c r="AX33" s="95"/>
      <c r="AY33" s="95"/>
      <c r="AZ33" s="95"/>
      <c r="BA33" s="95">
        <v>0.62</v>
      </c>
      <c r="BB33" s="95"/>
      <c r="BC33" s="95"/>
      <c r="BD33" s="95"/>
      <c r="BE33" s="95"/>
      <c r="BF33" s="95"/>
      <c r="BG33" s="95"/>
      <c r="BH33" s="95"/>
      <c r="BI33" s="189">
        <v>0.62</v>
      </c>
      <c r="BJ33" s="95"/>
      <c r="BK33" s="95"/>
      <c r="BL33" s="95"/>
      <c r="BM33" s="167"/>
      <c r="BN33" s="167"/>
      <c r="BO33" s="167"/>
      <c r="BP33" s="167"/>
      <c r="BQ33" s="167"/>
      <c r="BR33" s="167"/>
      <c r="BS33" s="167"/>
      <c r="BT33" s="167"/>
      <c r="BU33" s="167"/>
      <c r="BV33" s="167"/>
      <c r="BW33" s="167"/>
      <c r="BX33" s="95"/>
      <c r="BY33" s="95">
        <v>0.56999999999999995</v>
      </c>
      <c r="BZ33" s="95"/>
      <c r="CA33" s="95"/>
      <c r="CB33" s="95">
        <v>2.2200000000000002</v>
      </c>
      <c r="CC33" s="95"/>
      <c r="CD33" s="95"/>
      <c r="CE33" s="95">
        <v>0</v>
      </c>
      <c r="CF33" s="95">
        <v>1.24</v>
      </c>
      <c r="CG33" s="95">
        <v>0</v>
      </c>
      <c r="CH33" s="95">
        <v>0.36999999999999988</v>
      </c>
      <c r="CI33" s="95">
        <v>0.61000000000000043</v>
      </c>
      <c r="CJ33" s="95">
        <v>2.2200000000000002</v>
      </c>
      <c r="CK33" s="167"/>
      <c r="CL33" s="167"/>
      <c r="CM33" s="95">
        <v>0</v>
      </c>
      <c r="CN33" s="95">
        <v>1.81</v>
      </c>
      <c r="CO33" s="95">
        <v>0</v>
      </c>
      <c r="CP33" s="95">
        <v>0.36999999999999988</v>
      </c>
      <c r="CQ33" s="95">
        <v>4.000000000000048E-2</v>
      </c>
      <c r="CR33" s="98"/>
      <c r="CS33" s="102"/>
      <c r="CT33" s="102"/>
      <c r="CU33" s="102"/>
      <c r="CV33" s="102"/>
      <c r="CW33" s="102"/>
      <c r="CX33" s="102"/>
      <c r="CY33" s="102"/>
      <c r="CZ33" s="102"/>
      <c r="DA33" s="102"/>
      <c r="DB33" s="102"/>
      <c r="DC33" s="102"/>
      <c r="DD33" s="102"/>
      <c r="DE33" s="98"/>
      <c r="DF33" s="98"/>
      <c r="DG33" s="98"/>
      <c r="DH33" s="98"/>
      <c r="DI33" s="98"/>
      <c r="DJ33" s="98"/>
      <c r="DK33" s="98"/>
      <c r="DL33" s="98"/>
      <c r="DM33" s="98"/>
      <c r="DN33" s="98"/>
      <c r="DO33" s="98"/>
      <c r="DP33" s="98"/>
      <c r="DQ33" s="98"/>
      <c r="DR33" s="98"/>
      <c r="DS33" s="98"/>
      <c r="DT33" s="98"/>
      <c r="DU33" s="98"/>
      <c r="DV33" s="98"/>
      <c r="DW33" s="98"/>
      <c r="DX33" s="98"/>
      <c r="DY33" s="98"/>
      <c r="DZ33" s="98"/>
      <c r="EA33" s="98"/>
      <c r="EB33" s="98"/>
      <c r="EC33" s="98"/>
      <c r="ED33" s="98"/>
      <c r="EE33" s="98"/>
      <c r="EF33" s="98"/>
      <c r="EG33" s="98"/>
      <c r="EH33" s="98"/>
      <c r="EI33" s="98"/>
      <c r="EJ33" s="98"/>
      <c r="EK33" s="98"/>
      <c r="EL33" s="98"/>
      <c r="EM33" s="98"/>
      <c r="EN33" s="98"/>
      <c r="EO33" s="98"/>
      <c r="EP33" s="98"/>
      <c r="EQ33" s="98"/>
      <c r="ER33" s="98"/>
      <c r="ES33" s="98"/>
      <c r="ET33" s="98"/>
      <c r="EU33" s="98"/>
      <c r="EV33" s="98"/>
      <c r="EW33" s="98"/>
      <c r="EX33" s="98"/>
      <c r="EY33" s="98"/>
      <c r="EZ33" s="98"/>
      <c r="FA33" s="98"/>
      <c r="FB33" s="98"/>
      <c r="FC33" s="98"/>
      <c r="FD33" s="98"/>
      <c r="FE33" s="98"/>
      <c r="FF33" s="98"/>
      <c r="FG33" s="98"/>
      <c r="FH33" s="98"/>
      <c r="FI33" s="98"/>
      <c r="FJ33" s="98"/>
      <c r="FK33" s="98"/>
      <c r="FL33" s="98"/>
      <c r="FM33" s="98"/>
      <c r="FN33" s="98"/>
      <c r="FO33" s="98"/>
      <c r="FP33" s="98"/>
      <c r="FQ33" s="98"/>
      <c r="FR33" s="98"/>
      <c r="FS33" s="98"/>
      <c r="FT33" s="98"/>
      <c r="FU33" s="98"/>
      <c r="FV33" s="98"/>
      <c r="FW33" s="98"/>
      <c r="FX33" s="98"/>
      <c r="FY33" s="98"/>
      <c r="FZ33" s="98"/>
      <c r="GA33" s="98"/>
      <c r="GB33" s="98"/>
      <c r="GC33" s="98"/>
      <c r="GD33" s="98"/>
      <c r="GE33" s="98"/>
      <c r="GF33" s="98"/>
      <c r="GG33" s="98"/>
      <c r="GH33" s="98"/>
      <c r="GI33" s="98"/>
      <c r="GJ33" s="98"/>
      <c r="GK33" s="98"/>
      <c r="GL33" s="98"/>
      <c r="GM33" s="98"/>
      <c r="GN33" s="98"/>
      <c r="GO33" s="98"/>
      <c r="GP33" s="98"/>
      <c r="GQ33" s="98"/>
      <c r="GR33" s="98"/>
      <c r="GS33" s="98"/>
      <c r="GT33" s="98"/>
      <c r="GU33" s="98"/>
      <c r="GV33" s="98"/>
      <c r="GW33" s="98"/>
      <c r="GX33" s="98"/>
      <c r="GY33" s="98"/>
      <c r="GZ33" s="98"/>
      <c r="HA33" s="98"/>
      <c r="HB33" s="98"/>
      <c r="HC33" s="98"/>
      <c r="HD33" s="98"/>
      <c r="HE33" s="98"/>
      <c r="HF33" s="98"/>
      <c r="HG33" s="98"/>
      <c r="HH33" s="98"/>
      <c r="HI33" s="98"/>
      <c r="HJ33" s="98"/>
      <c r="HK33" s="98"/>
      <c r="HL33" s="98"/>
      <c r="HM33" s="98"/>
      <c r="HN33" s="98"/>
      <c r="HO33" s="98"/>
      <c r="HP33" s="98"/>
      <c r="HQ33" s="98"/>
      <c r="HR33" s="98"/>
      <c r="HS33" s="98"/>
      <c r="HT33" s="98"/>
      <c r="HU33" s="98"/>
      <c r="HV33" s="98"/>
      <c r="HW33" s="98"/>
      <c r="HX33" s="98"/>
      <c r="HY33" s="98"/>
      <c r="HZ33" s="98"/>
      <c r="IA33" s="98"/>
      <c r="IB33" s="98"/>
      <c r="IC33" s="98"/>
      <c r="ID33" s="98"/>
      <c r="IE33" s="98"/>
      <c r="IF33" s="98"/>
      <c r="IG33" s="98"/>
      <c r="IH33" s="98"/>
      <c r="II33" s="98"/>
      <c r="IJ33" s="98"/>
      <c r="IK33" s="98"/>
      <c r="IL33" s="98"/>
      <c r="IM33" s="98"/>
      <c r="IN33" s="98"/>
      <c r="IO33" s="98"/>
      <c r="IP33" s="98"/>
      <c r="IQ33" s="98"/>
      <c r="IR33" s="98"/>
      <c r="IS33" s="98"/>
      <c r="IT33" s="98"/>
      <c r="IU33" s="98"/>
      <c r="IV33" s="98"/>
      <c r="IW33" s="98"/>
      <c r="IX33" s="98"/>
      <c r="IY33" s="98"/>
      <c r="IZ33" s="98"/>
      <c r="JA33" s="98"/>
      <c r="JB33" s="98"/>
      <c r="JC33" s="98"/>
      <c r="JD33" s="98"/>
      <c r="JE33" s="98"/>
      <c r="JF33" s="98"/>
      <c r="JG33" s="98"/>
      <c r="JH33" s="98"/>
      <c r="JI33" s="98"/>
      <c r="JJ33" s="98"/>
      <c r="JK33" s="98"/>
      <c r="JL33" s="98"/>
      <c r="JM33" s="98"/>
      <c r="JN33" s="98"/>
      <c r="JO33" s="98"/>
      <c r="JP33" s="98"/>
      <c r="JQ33" s="98"/>
      <c r="JR33" s="98"/>
      <c r="JS33" s="98"/>
      <c r="JT33" s="98"/>
      <c r="JU33" s="98"/>
      <c r="JV33" s="98"/>
      <c r="JW33" s="98"/>
      <c r="JX33" s="98"/>
      <c r="JY33" s="98"/>
      <c r="JZ33" s="98"/>
      <c r="KA33" s="98"/>
      <c r="KB33" s="98"/>
      <c r="KC33" s="98"/>
      <c r="KD33" s="98"/>
      <c r="KE33" s="98"/>
      <c r="KF33" s="98"/>
      <c r="KG33" s="98"/>
      <c r="KH33" s="98"/>
      <c r="KI33" s="98"/>
      <c r="KJ33" s="98"/>
      <c r="KK33" s="98"/>
      <c r="KL33" s="98"/>
      <c r="KM33" s="98"/>
      <c r="KN33" s="98"/>
      <c r="KO33" s="98"/>
      <c r="KP33" s="98"/>
      <c r="KQ33" s="98"/>
      <c r="KR33" s="98"/>
      <c r="KS33" s="98"/>
      <c r="KT33" s="98"/>
      <c r="KU33" s="98"/>
      <c r="KV33" s="98"/>
      <c r="KW33" s="98"/>
      <c r="KX33" s="98"/>
    </row>
    <row r="34" spans="1:310" s="99" customFormat="1" ht="16.5" thickBot="1">
      <c r="A34" s="113"/>
      <c r="B34" s="114" t="s">
        <v>70</v>
      </c>
      <c r="C34" s="115"/>
      <c r="D34" s="116"/>
      <c r="E34" s="116"/>
      <c r="F34" s="116"/>
      <c r="G34" s="117"/>
      <c r="H34" s="204">
        <f>SUM(H13:H33)</f>
        <v>879.83</v>
      </c>
      <c r="I34" s="204"/>
      <c r="J34" s="118"/>
      <c r="K34" s="118">
        <f>SUM(K13:K33)</f>
        <v>1117.31</v>
      </c>
      <c r="L34" s="118"/>
      <c r="M34" s="204">
        <f>SUM(M13:M33)</f>
        <v>879.83</v>
      </c>
      <c r="N34" s="204">
        <f>SUM(N13:N33)</f>
        <v>1117.3084780539912</v>
      </c>
      <c r="O34" s="204">
        <f>SUM(O13:O33)</f>
        <v>879.83</v>
      </c>
      <c r="P34" s="118">
        <f>SUM(P13:P33)</f>
        <v>1117.3133534672318</v>
      </c>
      <c r="Q34" s="118">
        <f>SUM(Q13:Q33)</f>
        <v>314.38</v>
      </c>
      <c r="R34" s="118">
        <f>SUM(R13:R31)</f>
        <v>0</v>
      </c>
      <c r="S34" s="118">
        <f>SUM(S13:S31)</f>
        <v>0</v>
      </c>
      <c r="T34" s="118">
        <f>SUM(T13:T31)</f>
        <v>0</v>
      </c>
      <c r="U34" s="118">
        <f>SUM(U13:U31)</f>
        <v>0</v>
      </c>
      <c r="V34" s="118">
        <f>SUM(V13:V31)</f>
        <v>0</v>
      </c>
      <c r="W34" s="118">
        <f t="shared" ref="W34:AF34" si="8">SUM(W13:W33)</f>
        <v>52.396666666666647</v>
      </c>
      <c r="X34" s="118">
        <f t="shared" si="8"/>
        <v>261.98333333333335</v>
      </c>
      <c r="Y34" s="118">
        <f t="shared" si="8"/>
        <v>307.28000000000003</v>
      </c>
      <c r="Z34" s="118">
        <f t="shared" si="8"/>
        <v>0</v>
      </c>
      <c r="AA34" s="118">
        <f t="shared" si="8"/>
        <v>0</v>
      </c>
      <c r="AB34" s="118">
        <f t="shared" si="8"/>
        <v>0</v>
      </c>
      <c r="AC34" s="204">
        <f t="shared" si="8"/>
        <v>0</v>
      </c>
      <c r="AD34" s="118">
        <f t="shared" si="8"/>
        <v>0</v>
      </c>
      <c r="AE34" s="118">
        <f t="shared" si="8"/>
        <v>51.213333333333324</v>
      </c>
      <c r="AF34" s="118">
        <f t="shared" si="8"/>
        <v>256.06666666666666</v>
      </c>
      <c r="AG34" s="118">
        <v>300.33999999999997</v>
      </c>
      <c r="AH34" s="118">
        <v>0</v>
      </c>
      <c r="AI34" s="118">
        <v>0</v>
      </c>
      <c r="AJ34" s="118">
        <v>0</v>
      </c>
      <c r="AK34" s="204">
        <v>43.629999999999995</v>
      </c>
      <c r="AL34" s="204">
        <v>0</v>
      </c>
      <c r="AM34" s="204">
        <v>50.054999999999978</v>
      </c>
      <c r="AN34" s="204">
        <v>206.64500000000004</v>
      </c>
      <c r="AO34" s="204">
        <v>341.42</v>
      </c>
      <c r="AP34" s="118">
        <v>0</v>
      </c>
      <c r="AQ34" s="118">
        <v>0</v>
      </c>
      <c r="AR34" s="94">
        <v>0</v>
      </c>
      <c r="AS34" s="118">
        <v>37.449999999999996</v>
      </c>
      <c r="AT34" s="118">
        <v>0</v>
      </c>
      <c r="AU34" s="118">
        <v>56.903333333333315</v>
      </c>
      <c r="AV34" s="118">
        <v>247.06666666666669</v>
      </c>
      <c r="AW34" s="204">
        <v>265.11</v>
      </c>
      <c r="AX34" s="204">
        <v>0</v>
      </c>
      <c r="AY34" s="204">
        <v>0</v>
      </c>
      <c r="AZ34" s="204">
        <v>0</v>
      </c>
      <c r="BA34" s="204">
        <v>82.69</v>
      </c>
      <c r="BB34" s="204">
        <v>0</v>
      </c>
      <c r="BC34" s="204">
        <v>44.185316801879665</v>
      </c>
      <c r="BD34" s="204">
        <v>138.23468319812031</v>
      </c>
      <c r="BE34" s="204">
        <v>265.11</v>
      </c>
      <c r="BF34" s="204">
        <v>0</v>
      </c>
      <c r="BG34" s="204">
        <v>0</v>
      </c>
      <c r="BH34" s="204">
        <v>0</v>
      </c>
      <c r="BI34" s="204">
        <v>88.43</v>
      </c>
      <c r="BJ34" s="204">
        <v>0</v>
      </c>
      <c r="BK34" s="204">
        <v>44.178650135213005</v>
      </c>
      <c r="BL34" s="118">
        <v>132.50134986478699</v>
      </c>
      <c r="BM34" s="118">
        <f t="shared" ref="BM34:BZ34" si="9">SUM(BM13:BM33)</f>
        <v>0</v>
      </c>
      <c r="BN34" s="118">
        <f t="shared" si="9"/>
        <v>0</v>
      </c>
      <c r="BO34" s="118">
        <f t="shared" si="9"/>
        <v>0</v>
      </c>
      <c r="BP34" s="118">
        <f t="shared" si="9"/>
        <v>0</v>
      </c>
      <c r="BQ34" s="118">
        <f t="shared" si="9"/>
        <v>0</v>
      </c>
      <c r="BR34" s="118">
        <f t="shared" si="9"/>
        <v>0</v>
      </c>
      <c r="BS34" s="118">
        <f t="shared" si="9"/>
        <v>0</v>
      </c>
      <c r="BT34" s="118">
        <f t="shared" si="9"/>
        <v>0</v>
      </c>
      <c r="BU34" s="118">
        <f t="shared" si="9"/>
        <v>203.5</v>
      </c>
      <c r="BV34" s="118">
        <f t="shared" si="9"/>
        <v>0</v>
      </c>
      <c r="BW34" s="118">
        <f t="shared" si="9"/>
        <v>0</v>
      </c>
      <c r="BX34" s="204">
        <f t="shared" si="9"/>
        <v>0</v>
      </c>
      <c r="BY34" s="204">
        <f>SUM(BY13:BY33)</f>
        <v>119.74</v>
      </c>
      <c r="BZ34" s="204">
        <f t="shared" si="9"/>
        <v>33.916666666666657</v>
      </c>
      <c r="CA34" s="118">
        <v>49.843333333333355</v>
      </c>
      <c r="CB34" s="118">
        <v>879.83</v>
      </c>
      <c r="CC34" s="118">
        <v>0</v>
      </c>
      <c r="CD34" s="118">
        <v>0</v>
      </c>
      <c r="CE34" s="118">
        <v>0</v>
      </c>
      <c r="CF34" s="118">
        <v>126.32</v>
      </c>
      <c r="CG34" s="118">
        <v>0</v>
      </c>
      <c r="CH34" s="118">
        <v>146.6469834685463</v>
      </c>
      <c r="CI34" s="118">
        <v>606.8630165314537</v>
      </c>
      <c r="CJ34" s="118">
        <v>1117.31</v>
      </c>
      <c r="CK34" s="118"/>
      <c r="CL34" s="118"/>
      <c r="CM34" s="118">
        <f>SUM(CM13:CM33)</f>
        <v>0</v>
      </c>
      <c r="CN34" s="118">
        <v>245.62</v>
      </c>
      <c r="CO34" s="118">
        <v>0</v>
      </c>
      <c r="CP34" s="118">
        <v>186.21198346854632</v>
      </c>
      <c r="CQ34" s="118">
        <v>685.47801653145359</v>
      </c>
      <c r="CR34" s="98"/>
      <c r="CS34" s="102"/>
      <c r="CT34" s="102"/>
      <c r="CU34" s="102"/>
      <c r="CV34" s="102"/>
      <c r="CW34" s="102"/>
      <c r="CX34" s="102"/>
      <c r="CY34" s="102"/>
      <c r="CZ34" s="102"/>
      <c r="DA34" s="102"/>
      <c r="DB34" s="102"/>
      <c r="DC34" s="102"/>
      <c r="DD34" s="102"/>
    </row>
    <row r="35" spans="1:310" s="98" customFormat="1" ht="28.5" customHeight="1">
      <c r="A35" s="231"/>
      <c r="B35" s="231"/>
      <c r="C35" s="231"/>
      <c r="D35" s="231"/>
      <c r="E35" s="231"/>
      <c r="F35" s="231"/>
      <c r="G35" s="231"/>
      <c r="H35" s="231"/>
      <c r="I35" s="231"/>
      <c r="J35" s="231"/>
      <c r="K35" s="231"/>
      <c r="L35" s="231"/>
      <c r="M35" s="231"/>
      <c r="N35" s="231"/>
      <c r="O35" s="231"/>
      <c r="P35" s="231"/>
      <c r="Q35" s="231"/>
      <c r="R35" s="231"/>
      <c r="S35" s="231"/>
      <c r="T35" s="231"/>
      <c r="U35" s="231"/>
      <c r="V35" s="231"/>
      <c r="W35" s="231"/>
      <c r="X35" s="231"/>
      <c r="Y35" s="231"/>
      <c r="Z35" s="231"/>
      <c r="AA35" s="231"/>
      <c r="AB35" s="231"/>
      <c r="AC35" s="231"/>
      <c r="AD35" s="231"/>
      <c r="AE35" s="231"/>
      <c r="AF35" s="231"/>
      <c r="AG35" s="231"/>
      <c r="AH35" s="231"/>
      <c r="AI35" s="231"/>
      <c r="AJ35" s="231"/>
      <c r="AK35" s="231"/>
      <c r="AL35" s="231"/>
      <c r="AM35" s="231"/>
      <c r="AN35" s="231"/>
      <c r="AO35" s="231"/>
      <c r="AP35" s="231"/>
      <c r="AQ35" s="231"/>
      <c r="AR35" s="231"/>
      <c r="AS35" s="231"/>
      <c r="AT35" s="231"/>
      <c r="AU35" s="231"/>
      <c r="AV35" s="231"/>
      <c r="AW35" s="231"/>
      <c r="AX35" s="231"/>
      <c r="AY35" s="231"/>
      <c r="BA35" s="120"/>
      <c r="BB35" s="120"/>
      <c r="BC35" s="120"/>
      <c r="BD35" s="119"/>
      <c r="BE35" s="119"/>
      <c r="BF35" s="119"/>
      <c r="BG35" s="119"/>
      <c r="BH35" s="119"/>
      <c r="BI35" s="119"/>
      <c r="BJ35" s="119"/>
      <c r="BK35" s="119"/>
      <c r="BL35" s="119"/>
      <c r="BM35" s="119"/>
      <c r="BN35" s="119"/>
      <c r="BO35" s="119"/>
      <c r="BP35" s="119"/>
      <c r="BQ35" s="119"/>
      <c r="BR35" s="119"/>
      <c r="BS35" s="119"/>
      <c r="BT35" s="119"/>
      <c r="BU35" s="119"/>
      <c r="BV35" s="119"/>
      <c r="BW35" s="119"/>
      <c r="BX35" s="119"/>
      <c r="BY35" s="119"/>
      <c r="BZ35" s="119"/>
      <c r="CA35" s="119"/>
      <c r="CB35" s="119"/>
      <c r="CC35" s="119"/>
      <c r="CD35" s="119"/>
      <c r="CE35" s="119"/>
      <c r="CF35" s="119"/>
      <c r="CG35" s="119"/>
      <c r="CH35" s="119"/>
      <c r="CI35" s="119"/>
      <c r="CJ35" s="119"/>
    </row>
    <row r="36" spans="1:310" s="7" customFormat="1" ht="23.25" customHeight="1">
      <c r="A36" s="23"/>
      <c r="B36" s="23"/>
      <c r="C36" s="23"/>
      <c r="D36" s="23"/>
      <c r="E36" s="23"/>
      <c r="F36" s="23"/>
      <c r="G36" s="23"/>
      <c r="H36" s="24"/>
      <c r="I36" s="25"/>
      <c r="J36" s="25"/>
      <c r="K36" s="25"/>
      <c r="L36" s="25"/>
      <c r="M36" s="24"/>
      <c r="N36" s="24"/>
      <c r="O36" s="25"/>
      <c r="P36" s="25"/>
      <c r="Q36" s="26"/>
      <c r="R36" s="27"/>
      <c r="S36" s="27"/>
      <c r="T36" s="26"/>
      <c r="U36" s="26"/>
      <c r="V36" s="26"/>
      <c r="W36" s="26"/>
      <c r="X36" s="27"/>
      <c r="Y36" s="27"/>
      <c r="Z36" s="27"/>
      <c r="AA36" s="27"/>
      <c r="AB36" s="27"/>
      <c r="AC36" s="27"/>
      <c r="AD36" s="27"/>
      <c r="AE36" s="27"/>
      <c r="AF36" s="27"/>
      <c r="AG36" s="26"/>
      <c r="AH36" s="27"/>
      <c r="AI36" s="27"/>
      <c r="AJ36" s="26"/>
      <c r="AK36" s="26"/>
      <c r="AL36" s="26"/>
      <c r="AM36" s="26"/>
      <c r="AN36" s="27"/>
      <c r="AO36" s="27"/>
      <c r="AP36" s="27"/>
      <c r="AQ36" s="27"/>
      <c r="AR36" s="27"/>
      <c r="AS36" s="27"/>
      <c r="AT36" s="27"/>
      <c r="AU36" s="27"/>
      <c r="AV36" s="27"/>
      <c r="AW36" s="26"/>
      <c r="AX36" s="27"/>
      <c r="AY36" s="27"/>
      <c r="AZ36" s="26"/>
      <c r="BA36" s="26"/>
      <c r="BB36" s="26"/>
      <c r="BC36" s="26"/>
      <c r="BE36" s="187"/>
      <c r="BF36" s="187"/>
      <c r="BG36" s="187"/>
      <c r="BH36" s="187"/>
      <c r="BI36" s="187"/>
      <c r="BJ36" s="187"/>
      <c r="BK36" s="187"/>
      <c r="BL36" s="187"/>
      <c r="BM36" s="162"/>
      <c r="BN36" s="162"/>
      <c r="BO36" s="162"/>
      <c r="BP36" s="162"/>
      <c r="BQ36" s="162"/>
      <c r="BR36" s="162"/>
      <c r="BS36" s="162"/>
      <c r="BT36" s="162"/>
      <c r="BU36" s="187"/>
      <c r="BV36" s="187"/>
      <c r="BW36" s="187"/>
      <c r="BX36" s="187"/>
      <c r="BY36" s="187"/>
      <c r="BZ36" s="187"/>
      <c r="CA36" s="187"/>
      <c r="CB36" s="187"/>
      <c r="CC36" s="187"/>
      <c r="CD36" s="187"/>
      <c r="CE36" s="187"/>
      <c r="CF36" s="187"/>
      <c r="CG36" s="187"/>
      <c r="CH36" s="187"/>
      <c r="CI36" s="187"/>
      <c r="CM36" s="21"/>
      <c r="CN36" s="21"/>
    </row>
    <row r="37" spans="1:310" s="7" customFormat="1" ht="16.5" customHeight="1">
      <c r="C37" s="23"/>
      <c r="F37" s="187"/>
      <c r="H37" s="28"/>
      <c r="J37" s="187"/>
      <c r="K37" s="187"/>
      <c r="L37" s="187"/>
      <c r="M37" s="28"/>
      <c r="N37" s="28"/>
      <c r="P37" s="187"/>
      <c r="Q37" s="28"/>
      <c r="U37" s="22"/>
      <c r="V37" s="22"/>
      <c r="W37" s="22"/>
      <c r="Y37" s="187"/>
      <c r="Z37" s="187"/>
      <c r="AA37" s="187"/>
      <c r="AB37" s="187"/>
      <c r="AC37" s="187"/>
      <c r="AD37" s="187"/>
      <c r="AE37" s="187"/>
      <c r="AF37" s="187"/>
      <c r="AG37" s="28"/>
      <c r="AK37" s="29"/>
      <c r="AL37" s="22"/>
      <c r="AM37" s="22"/>
      <c r="AO37" s="187"/>
      <c r="AP37" s="187"/>
      <c r="AQ37" s="187"/>
      <c r="AR37" s="187"/>
      <c r="AS37" s="187"/>
      <c r="AT37" s="187"/>
      <c r="AU37" s="187"/>
      <c r="AV37" s="187"/>
      <c r="AW37" s="28"/>
      <c r="BA37" s="22"/>
      <c r="BB37" s="22"/>
      <c r="BC37" s="22"/>
      <c r="BE37" s="187"/>
      <c r="BF37" s="187"/>
      <c r="BG37" s="187"/>
      <c r="BH37" s="187"/>
      <c r="BI37" s="187"/>
      <c r="BJ37" s="187"/>
      <c r="BK37" s="187"/>
      <c r="BL37" s="187"/>
      <c r="BM37" s="162"/>
      <c r="BN37" s="162"/>
      <c r="BO37" s="162"/>
      <c r="BP37" s="162"/>
      <c r="BQ37" s="162"/>
      <c r="BR37" s="162"/>
      <c r="BS37" s="162"/>
      <c r="BT37" s="162"/>
      <c r="BU37" s="187"/>
      <c r="BV37" s="187"/>
      <c r="BW37" s="187"/>
      <c r="BX37" s="187"/>
      <c r="BY37" s="187"/>
      <c r="BZ37" s="187"/>
      <c r="CA37" s="187"/>
      <c r="CB37" s="187"/>
      <c r="CC37" s="187"/>
      <c r="CD37" s="187"/>
      <c r="CE37" s="187"/>
      <c r="CF37" s="187"/>
      <c r="CG37" s="187"/>
      <c r="CH37" s="187"/>
      <c r="CI37" s="187"/>
      <c r="CJ37" s="21"/>
      <c r="CM37" s="28"/>
    </row>
    <row r="38" spans="1:310" s="7" customFormat="1">
      <c r="C38" s="23"/>
      <c r="F38" s="187"/>
      <c r="H38" s="28"/>
      <c r="J38" s="187"/>
      <c r="K38" s="187"/>
      <c r="L38" s="187"/>
      <c r="M38" s="28"/>
      <c r="N38" s="28"/>
      <c r="P38" s="187"/>
      <c r="Q38" s="28"/>
      <c r="X38" s="21"/>
      <c r="Y38" s="21"/>
      <c r="Z38" s="21"/>
      <c r="AA38" s="21"/>
      <c r="AB38" s="21"/>
      <c r="AC38" s="21"/>
      <c r="AD38" s="21"/>
      <c r="AE38" s="21"/>
      <c r="AF38" s="21"/>
      <c r="AG38" s="28"/>
      <c r="AK38" s="21"/>
      <c r="AO38" s="187"/>
      <c r="AP38" s="187"/>
      <c r="AQ38" s="187"/>
      <c r="AR38" s="187"/>
      <c r="AS38" s="187"/>
      <c r="AT38" s="187"/>
      <c r="AU38" s="187"/>
      <c r="AV38" s="187"/>
      <c r="AW38" s="28"/>
      <c r="BA38" s="21"/>
      <c r="BB38" s="21"/>
      <c r="BE38" s="187"/>
      <c r="BF38" s="187"/>
      <c r="BG38" s="187"/>
      <c r="BH38" s="187"/>
      <c r="BI38" s="187"/>
      <c r="BJ38" s="187"/>
      <c r="BK38" s="187"/>
      <c r="BL38" s="187"/>
      <c r="BM38" s="162"/>
      <c r="BN38" s="162"/>
      <c r="BO38" s="162"/>
      <c r="BP38" s="162"/>
      <c r="BQ38" s="162"/>
      <c r="BR38" s="162"/>
      <c r="BS38" s="162"/>
      <c r="BT38" s="162"/>
      <c r="BU38" s="187"/>
      <c r="BV38" s="187"/>
      <c r="BW38" s="187"/>
      <c r="BX38" s="187"/>
      <c r="BY38" s="187"/>
      <c r="BZ38" s="187"/>
      <c r="CA38" s="187"/>
      <c r="CB38" s="187"/>
      <c r="CC38" s="187"/>
      <c r="CD38" s="187"/>
      <c r="CE38" s="187"/>
      <c r="CF38" s="187"/>
      <c r="CG38" s="187"/>
      <c r="CH38" s="187"/>
      <c r="CI38" s="187"/>
      <c r="CM38" s="28"/>
    </row>
    <row r="39" spans="1:310" s="7" customFormat="1" ht="18" customHeight="1">
      <c r="A39" s="23"/>
      <c r="B39" s="23"/>
      <c r="C39" s="23"/>
      <c r="D39" s="23"/>
      <c r="E39" s="23"/>
      <c r="F39" s="23"/>
      <c r="G39" s="23"/>
      <c r="H39" s="30"/>
      <c r="I39" s="23"/>
      <c r="J39" s="23"/>
      <c r="K39" s="23"/>
      <c r="L39" s="23"/>
      <c r="M39" s="23"/>
      <c r="N39" s="23"/>
      <c r="P39" s="187"/>
      <c r="U39" s="21"/>
      <c r="Y39" s="187"/>
      <c r="Z39" s="187"/>
      <c r="AA39" s="187"/>
      <c r="AB39" s="187"/>
      <c r="AC39" s="187"/>
      <c r="AD39" s="187"/>
      <c r="AE39" s="187"/>
      <c r="AF39" s="187"/>
      <c r="AK39" s="21"/>
      <c r="AO39" s="187"/>
      <c r="AP39" s="187"/>
      <c r="AQ39" s="187"/>
      <c r="AR39" s="187"/>
      <c r="AS39" s="187"/>
      <c r="AT39" s="187"/>
      <c r="AU39" s="187"/>
      <c r="AV39" s="187"/>
      <c r="BA39" s="21"/>
      <c r="BE39" s="187"/>
      <c r="BF39" s="187"/>
      <c r="BG39" s="187"/>
      <c r="BH39" s="187"/>
      <c r="BI39" s="187"/>
      <c r="BJ39" s="187"/>
      <c r="BK39" s="187"/>
      <c r="BL39" s="187"/>
      <c r="BM39" s="162"/>
      <c r="BN39" s="162"/>
      <c r="BO39" s="162"/>
      <c r="BP39" s="162"/>
      <c r="BQ39" s="162"/>
      <c r="BR39" s="162"/>
      <c r="BS39" s="162"/>
      <c r="BT39" s="162"/>
      <c r="BU39" s="187"/>
      <c r="BV39" s="187"/>
      <c r="BW39" s="187"/>
      <c r="BX39" s="187"/>
      <c r="BY39" s="187"/>
      <c r="BZ39" s="187"/>
      <c r="CA39" s="187"/>
      <c r="CB39" s="187"/>
      <c r="CC39" s="187"/>
      <c r="CD39" s="187"/>
      <c r="CE39" s="187"/>
      <c r="CF39" s="187"/>
      <c r="CG39" s="187"/>
      <c r="CH39" s="187"/>
      <c r="CI39" s="187"/>
    </row>
    <row r="40" spans="1:310" s="7" customFormat="1">
      <c r="C40" s="23"/>
      <c r="F40" s="187"/>
      <c r="H40" s="31"/>
      <c r="J40" s="187"/>
      <c r="K40" s="187"/>
      <c r="L40" s="187"/>
      <c r="N40" s="187"/>
      <c r="P40" s="187"/>
      <c r="Y40" s="187"/>
      <c r="Z40" s="187"/>
      <c r="AA40" s="187"/>
      <c r="AB40" s="187"/>
      <c r="AC40" s="187"/>
      <c r="AD40" s="187"/>
      <c r="AE40" s="187"/>
      <c r="AF40" s="187"/>
      <c r="AK40" s="15"/>
      <c r="AO40" s="187"/>
      <c r="AP40" s="187"/>
      <c r="AQ40" s="187"/>
      <c r="AR40" s="187"/>
      <c r="AS40" s="187"/>
      <c r="AT40" s="187"/>
      <c r="AU40" s="187"/>
      <c r="AV40" s="187"/>
      <c r="BE40" s="187"/>
      <c r="BF40" s="187"/>
      <c r="BG40" s="187"/>
      <c r="BH40" s="187"/>
      <c r="BI40" s="187"/>
      <c r="BJ40" s="187"/>
      <c r="BK40" s="187"/>
      <c r="BL40" s="187"/>
      <c r="BM40" s="162"/>
      <c r="BN40" s="162"/>
      <c r="BO40" s="162"/>
      <c r="BP40" s="162"/>
      <c r="BQ40" s="162"/>
      <c r="BR40" s="162"/>
      <c r="BS40" s="162"/>
      <c r="BT40" s="162"/>
      <c r="BU40" s="187"/>
      <c r="BV40" s="187"/>
      <c r="BW40" s="187"/>
      <c r="BX40" s="187"/>
      <c r="BY40" s="187"/>
      <c r="BZ40" s="187"/>
      <c r="CA40" s="187"/>
      <c r="CB40" s="187"/>
      <c r="CC40" s="187"/>
      <c r="CD40" s="187"/>
      <c r="CE40" s="187"/>
      <c r="CF40" s="187"/>
      <c r="CG40" s="187"/>
      <c r="CH40" s="187"/>
      <c r="CI40" s="187"/>
    </row>
    <row r="41" spans="1:310">
      <c r="B41" s="23"/>
      <c r="C41" s="23"/>
      <c r="D41" s="23"/>
      <c r="E41" s="23"/>
      <c r="F41" s="23"/>
      <c r="G41" s="23"/>
      <c r="H41" s="30"/>
      <c r="I41" s="23"/>
      <c r="J41" s="23"/>
      <c r="K41" s="23"/>
      <c r="L41" s="23"/>
      <c r="M41" s="23"/>
      <c r="N41" s="23"/>
      <c r="AK41" s="7"/>
    </row>
    <row r="42" spans="1:310">
      <c r="B42" s="23"/>
      <c r="C42" s="23"/>
      <c r="D42" s="23"/>
      <c r="E42" s="23"/>
      <c r="F42" s="23"/>
      <c r="G42" s="23"/>
      <c r="H42" s="30"/>
      <c r="I42" s="23"/>
      <c r="J42" s="23"/>
      <c r="K42" s="23"/>
      <c r="L42" s="23"/>
      <c r="M42" s="23"/>
      <c r="N42" s="23"/>
    </row>
    <row r="43" spans="1:310">
      <c r="B43" s="23"/>
      <c r="C43" s="23"/>
      <c r="D43" s="23"/>
      <c r="E43" s="23"/>
      <c r="F43" s="23"/>
      <c r="G43" s="23"/>
      <c r="H43" s="32"/>
      <c r="I43" s="23"/>
      <c r="J43" s="23"/>
      <c r="K43" s="23"/>
      <c r="L43" s="23"/>
      <c r="M43" s="23"/>
      <c r="N43" s="23"/>
      <c r="AK43" s="33"/>
    </row>
    <row r="44" spans="1:310">
      <c r="H44" s="31"/>
      <c r="T44" s="15"/>
    </row>
    <row r="45" spans="1:310">
      <c r="H45" s="14"/>
      <c r="T45" s="21"/>
    </row>
    <row r="46" spans="1:310" ht="15.75" customHeight="1">
      <c r="B46" s="222"/>
      <c r="C46" s="222"/>
      <c r="D46" s="222"/>
      <c r="E46" s="222"/>
      <c r="F46" s="222"/>
      <c r="G46" s="222"/>
      <c r="H46" s="222"/>
      <c r="I46" s="222"/>
      <c r="J46" s="222"/>
      <c r="K46" s="222"/>
      <c r="L46" s="222"/>
      <c r="M46" s="222"/>
      <c r="N46" s="175"/>
    </row>
    <row r="48" spans="1:310">
      <c r="AG48" s="34"/>
    </row>
  </sheetData>
  <mergeCells count="27">
    <mergeCell ref="A3:AN3"/>
    <mergeCell ref="A4:AN4"/>
    <mergeCell ref="A6:AN6"/>
    <mergeCell ref="A7:AN7"/>
    <mergeCell ref="A9:A11"/>
    <mergeCell ref="B9:B11"/>
    <mergeCell ref="C9:C11"/>
    <mergeCell ref="D9:D11"/>
    <mergeCell ref="Q9:CQ9"/>
    <mergeCell ref="G10:I10"/>
    <mergeCell ref="Q10:X10"/>
    <mergeCell ref="AG10:AN10"/>
    <mergeCell ref="CB10:CI10"/>
    <mergeCell ref="CJ10:CQ10"/>
    <mergeCell ref="BU10:CA10"/>
    <mergeCell ref="B46:M46"/>
    <mergeCell ref="BM10:BT10"/>
    <mergeCell ref="E9:F10"/>
    <mergeCell ref="J10:L10"/>
    <mergeCell ref="G9:L9"/>
    <mergeCell ref="M9:N10"/>
    <mergeCell ref="O9:P10"/>
    <mergeCell ref="Y10:AF10"/>
    <mergeCell ref="AO10:AV10"/>
    <mergeCell ref="BE10:BL10"/>
    <mergeCell ref="AW10:BD10"/>
    <mergeCell ref="A35:AY35"/>
  </mergeCells>
  <dataValidations count="1">
    <dataValidation type="textLength" operator="lessThanOrEqual" allowBlank="1" showErrorMessage="1" errorTitle="Ошибка" error="Допускается ввод не более 900 символов!" sqref="H13 U13:W13 BA14 BA20:BA21 U21 K22:K23 U22:V24 U26:V27 BA23:BA26 K27 BQ31:BQ33 U28 AK28 BA28 U30:U33 AK30:AK33 BA31:BA33 BQ14 BQ20:BQ21 BQ23:BQ26 AD22:AD24 N23 AS30:AS33 BQ16:BQ18 AK14:AK15 AK20:AK25 AK17 BA16:BA18 BY28 BY25 AS26:AS28 AD26:AD27 AS21:AS24">
      <formula1>900</formula1>
      <formula2>0</formula2>
    </dataValidation>
  </dataValidations>
  <pageMargins left="0.23622047244094491" right="0.23622047244094491" top="0.74803149606299213" bottom="0.74803149606299213" header="0.51181102362204722" footer="0.51181102362204722"/>
  <pageSetup paperSize="9" scale="4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H81"/>
  <sheetViews>
    <sheetView view="pageBreakPreview" topLeftCell="W10" zoomScale="91" zoomScaleNormal="78" zoomScaleSheetLayoutView="91" zoomScalePageLayoutView="55" workbookViewId="0">
      <selection activeCell="AC10" sqref="AC1:AD1048576"/>
    </sheetView>
  </sheetViews>
  <sheetFormatPr defaultColWidth="9" defaultRowHeight="15.75"/>
  <cols>
    <col min="1" max="1" width="12.28515625" style="7" customWidth="1"/>
    <col min="2" max="2" width="93.85546875" style="7" customWidth="1"/>
    <col min="3" max="3" width="15" style="7" customWidth="1"/>
    <col min="4" max="4" width="11.28515625" style="7" customWidth="1"/>
    <col min="5" max="5" width="14.7109375" style="7" customWidth="1"/>
    <col min="6" max="6" width="14.7109375" style="187" customWidth="1"/>
    <col min="7" max="7" width="19.28515625" style="7" customWidth="1"/>
    <col min="8" max="11" width="15.28515625" style="187" customWidth="1"/>
    <col min="12" max="14" width="14.7109375" style="7" customWidth="1"/>
    <col min="15" max="16" width="14.7109375" style="187" customWidth="1"/>
    <col min="17" max="18" width="14.7109375" style="7" customWidth="1"/>
    <col min="19" max="19" width="14.7109375" style="187" customWidth="1"/>
    <col min="20" max="20" width="17.7109375" style="7" customWidth="1"/>
    <col min="21" max="21" width="17.7109375" style="187" customWidth="1"/>
    <col min="22" max="22" width="14.7109375" style="7" customWidth="1"/>
    <col min="23" max="23" width="14.7109375" style="187" customWidth="1"/>
    <col min="24" max="24" width="14.7109375" style="7" customWidth="1"/>
    <col min="25" max="25" width="14.7109375" style="187" customWidth="1"/>
    <col min="26" max="26" width="14.7109375" style="162" customWidth="1"/>
    <col min="27" max="27" width="14.7109375" style="187" customWidth="1"/>
    <col min="28" max="28" width="19.140625" style="7" customWidth="1"/>
    <col min="29" max="29" width="13.7109375" style="7" customWidth="1"/>
    <col min="30" max="30" width="6.7109375" style="7" customWidth="1"/>
    <col min="31" max="31" width="9.42578125" style="7" customWidth="1"/>
    <col min="32" max="32" width="6.28515625" style="7" customWidth="1"/>
    <col min="33" max="33" width="8.28515625" style="7" customWidth="1"/>
    <col min="34" max="34" width="11.28515625" style="7" customWidth="1"/>
    <col min="35" max="35" width="8.7109375" style="7" customWidth="1"/>
    <col min="36" max="36" width="7.5703125" style="7" customWidth="1"/>
    <col min="37" max="37" width="18" style="7" customWidth="1"/>
    <col min="38" max="38" width="6.7109375" style="7" customWidth="1"/>
    <col min="39" max="39" width="7.5703125" style="7" customWidth="1"/>
    <col min="40" max="40" width="10.5703125" style="7" customWidth="1"/>
    <col min="41" max="41" width="8.28515625" style="7" customWidth="1"/>
    <col min="42" max="48" width="8.140625" style="7" customWidth="1"/>
    <col min="49" max="49" width="9.7109375" style="7" customWidth="1"/>
    <col min="50" max="50" width="6.7109375" style="7" customWidth="1"/>
    <col min="51" max="51" width="7.7109375" style="7" customWidth="1"/>
    <col min="52" max="52" width="10.7109375" style="7" customWidth="1"/>
    <col min="53" max="53" width="7.5703125" style="7" customWidth="1"/>
    <col min="54" max="54" width="8.7109375" style="7" customWidth="1"/>
    <col min="55" max="268" width="9" style="7"/>
  </cols>
  <sheetData>
    <row r="1" spans="1:268">
      <c r="AB1" s="35" t="s">
        <v>71</v>
      </c>
    </row>
    <row r="2" spans="1:268" ht="18.75">
      <c r="AB2" s="10"/>
      <c r="AK2" s="36"/>
    </row>
    <row r="3" spans="1:268" ht="18.75">
      <c r="B3" s="220"/>
      <c r="C3" s="220"/>
      <c r="D3" s="220"/>
      <c r="E3" s="220" t="s">
        <v>1</v>
      </c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20"/>
      <c r="X3" s="220"/>
      <c r="Y3" s="220"/>
      <c r="Z3" s="220"/>
      <c r="AA3" s="220"/>
      <c r="AB3" s="220"/>
    </row>
    <row r="4" spans="1:268" ht="18.75">
      <c r="B4" s="220"/>
      <c r="C4" s="220" t="s">
        <v>72</v>
      </c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  <c r="X4" s="220"/>
      <c r="Y4" s="220"/>
      <c r="Z4" s="220"/>
      <c r="AA4" s="220"/>
      <c r="AB4" s="220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</row>
    <row r="5" spans="1:268" ht="18.75">
      <c r="A5" s="1"/>
      <c r="B5" s="1"/>
      <c r="C5" s="1"/>
      <c r="D5" s="1"/>
      <c r="E5" s="221" t="str">
        <f>прил.1!A6</f>
        <v>ООО «Энергосбыт Запорожье»</v>
      </c>
      <c r="F5" s="180"/>
      <c r="G5" s="1"/>
      <c r="H5" s="180"/>
      <c r="I5" s="180"/>
      <c r="J5" s="180"/>
      <c r="K5" s="180"/>
      <c r="L5" s="1"/>
      <c r="M5" s="1"/>
      <c r="N5" s="1"/>
      <c r="O5" s="180"/>
      <c r="P5" s="180"/>
      <c r="Q5" s="1"/>
      <c r="R5" s="1"/>
      <c r="S5" s="180"/>
      <c r="T5" s="1"/>
      <c r="U5" s="180"/>
      <c r="V5" s="1"/>
      <c r="W5" s="180"/>
      <c r="X5" s="1"/>
      <c r="Y5" s="180"/>
      <c r="Z5" s="157"/>
      <c r="AA5" s="180"/>
      <c r="AB5" s="1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</row>
    <row r="6" spans="1:268" ht="18.75">
      <c r="B6" s="221"/>
      <c r="C6" s="221"/>
      <c r="D6" s="221"/>
      <c r="E6" s="221"/>
      <c r="F6" s="221"/>
      <c r="G6" s="221"/>
      <c r="H6" s="221"/>
      <c r="I6" s="221"/>
      <c r="J6" s="221"/>
      <c r="K6" s="221"/>
      <c r="L6" s="221"/>
      <c r="M6" s="221"/>
      <c r="N6" s="221"/>
      <c r="O6" s="221"/>
      <c r="P6" s="221"/>
      <c r="Q6" s="221"/>
      <c r="R6" s="221"/>
      <c r="S6" s="221"/>
      <c r="T6" s="221"/>
      <c r="U6" s="221"/>
      <c r="V6" s="221"/>
      <c r="W6" s="221"/>
      <c r="X6" s="221"/>
      <c r="Y6" s="221"/>
      <c r="Z6" s="221"/>
      <c r="AA6" s="221"/>
      <c r="AB6" s="221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</row>
    <row r="7" spans="1:268">
      <c r="B7" s="13"/>
      <c r="C7" s="13"/>
      <c r="D7" s="13"/>
      <c r="E7" s="13" t="s">
        <v>4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</row>
    <row r="8" spans="1:268" ht="15.75" customHeight="1" thickBot="1">
      <c r="A8" s="247"/>
      <c r="B8" s="247"/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247"/>
      <c r="N8" s="247"/>
      <c r="O8" s="247"/>
      <c r="P8" s="247"/>
      <c r="Q8" s="247"/>
      <c r="R8" s="247"/>
      <c r="S8" s="247"/>
      <c r="T8" s="247"/>
      <c r="U8" s="247"/>
      <c r="V8" s="247"/>
      <c r="W8" s="247"/>
      <c r="X8" s="247"/>
      <c r="Y8" s="247"/>
      <c r="Z8" s="247"/>
      <c r="AA8" s="247"/>
      <c r="AB8" s="247"/>
    </row>
    <row r="9" spans="1:268" ht="82.5" customHeight="1" thickBot="1">
      <c r="A9" s="235" t="s">
        <v>5</v>
      </c>
      <c r="B9" s="236" t="s">
        <v>73</v>
      </c>
      <c r="C9" s="236" t="s">
        <v>74</v>
      </c>
      <c r="D9" s="237" t="s">
        <v>7</v>
      </c>
      <c r="E9" s="224" t="s">
        <v>75</v>
      </c>
      <c r="F9" s="225"/>
      <c r="G9" s="224" t="s">
        <v>76</v>
      </c>
      <c r="H9" s="225"/>
      <c r="I9" s="228" t="s">
        <v>77</v>
      </c>
      <c r="J9" s="229"/>
      <c r="K9" s="229"/>
      <c r="L9" s="229"/>
      <c r="M9" s="229"/>
      <c r="N9" s="230"/>
      <c r="O9" s="228" t="s">
        <v>78</v>
      </c>
      <c r="P9" s="229"/>
      <c r="Q9" s="229"/>
      <c r="R9" s="230"/>
      <c r="S9" s="228" t="s">
        <v>79</v>
      </c>
      <c r="T9" s="229"/>
      <c r="U9" s="229"/>
      <c r="V9" s="229"/>
      <c r="W9" s="229"/>
      <c r="X9" s="229"/>
      <c r="Y9" s="229"/>
      <c r="Z9" s="229"/>
      <c r="AA9" s="229"/>
      <c r="AB9" s="244"/>
    </row>
    <row r="10" spans="1:268" ht="40.5" customHeight="1" thickBot="1">
      <c r="A10" s="235"/>
      <c r="B10" s="236"/>
      <c r="C10" s="236"/>
      <c r="D10" s="237"/>
      <c r="E10" s="226"/>
      <c r="F10" s="227"/>
      <c r="G10" s="226"/>
      <c r="H10" s="227"/>
      <c r="I10" s="240" t="s">
        <v>13</v>
      </c>
      <c r="J10" s="240"/>
      <c r="K10" s="240"/>
      <c r="L10" s="240" t="s">
        <v>183</v>
      </c>
      <c r="M10" s="240"/>
      <c r="N10" s="240"/>
      <c r="O10" s="223" t="s">
        <v>80</v>
      </c>
      <c r="P10" s="223"/>
      <c r="Q10" s="223" t="s">
        <v>196</v>
      </c>
      <c r="R10" s="223"/>
      <c r="S10" s="245" t="s">
        <v>81</v>
      </c>
      <c r="T10" s="246"/>
      <c r="U10" s="245" t="s">
        <v>82</v>
      </c>
      <c r="V10" s="246"/>
      <c r="W10" s="245" t="s">
        <v>83</v>
      </c>
      <c r="X10" s="246"/>
      <c r="Y10" s="245" t="s">
        <v>170</v>
      </c>
      <c r="Z10" s="246"/>
      <c r="AA10" s="245" t="s">
        <v>93</v>
      </c>
      <c r="AB10" s="246"/>
    </row>
    <row r="11" spans="1:268" ht="102">
      <c r="A11" s="235"/>
      <c r="B11" s="236"/>
      <c r="C11" s="236"/>
      <c r="D11" s="237"/>
      <c r="E11" s="38" t="s">
        <v>13</v>
      </c>
      <c r="F11" s="38" t="s">
        <v>183</v>
      </c>
      <c r="G11" s="38" t="s">
        <v>18</v>
      </c>
      <c r="H11" s="38" t="s">
        <v>183</v>
      </c>
      <c r="I11" s="17" t="s">
        <v>84</v>
      </c>
      <c r="J11" s="39" t="s">
        <v>85</v>
      </c>
      <c r="K11" s="39" t="s">
        <v>86</v>
      </c>
      <c r="L11" s="17" t="s">
        <v>84</v>
      </c>
      <c r="M11" s="39" t="s">
        <v>85</v>
      </c>
      <c r="N11" s="39" t="s">
        <v>86</v>
      </c>
      <c r="O11" s="17" t="s">
        <v>87</v>
      </c>
      <c r="P11" s="17" t="s">
        <v>88</v>
      </c>
      <c r="Q11" s="17" t="s">
        <v>87</v>
      </c>
      <c r="R11" s="17" t="s">
        <v>88</v>
      </c>
      <c r="S11" s="174" t="s">
        <v>13</v>
      </c>
      <c r="T11" s="174" t="s">
        <v>183</v>
      </c>
      <c r="U11" s="174" t="s">
        <v>13</v>
      </c>
      <c r="V11" s="174" t="s">
        <v>183</v>
      </c>
      <c r="W11" s="174" t="s">
        <v>13</v>
      </c>
      <c r="X11" s="174" t="s">
        <v>183</v>
      </c>
      <c r="Y11" s="174" t="s">
        <v>13</v>
      </c>
      <c r="Z11" s="174" t="s">
        <v>183</v>
      </c>
      <c r="AA11" s="174" t="s">
        <v>13</v>
      </c>
      <c r="AB11" s="174" t="s">
        <v>183</v>
      </c>
    </row>
    <row r="12" spans="1:268" ht="19.5" customHeight="1">
      <c r="A12" s="20">
        <v>1</v>
      </c>
      <c r="B12" s="3">
        <v>2</v>
      </c>
      <c r="C12" s="3">
        <v>3</v>
      </c>
      <c r="D12" s="3">
        <v>4</v>
      </c>
      <c r="E12" s="3">
        <v>5</v>
      </c>
      <c r="F12" s="174">
        <v>6</v>
      </c>
      <c r="G12" s="174">
        <v>7</v>
      </c>
      <c r="H12" s="174">
        <v>8</v>
      </c>
      <c r="I12" s="174">
        <v>9</v>
      </c>
      <c r="J12" s="174">
        <v>10</v>
      </c>
      <c r="K12" s="174">
        <v>11</v>
      </c>
      <c r="L12" s="174">
        <v>12</v>
      </c>
      <c r="M12" s="174">
        <v>13</v>
      </c>
      <c r="N12" s="174">
        <v>14</v>
      </c>
      <c r="O12" s="174">
        <v>15</v>
      </c>
      <c r="P12" s="174">
        <v>16</v>
      </c>
      <c r="Q12" s="174">
        <v>17</v>
      </c>
      <c r="R12" s="174">
        <v>18</v>
      </c>
      <c r="S12" s="174">
        <v>19</v>
      </c>
      <c r="T12" s="174">
        <v>20</v>
      </c>
      <c r="U12" s="174">
        <v>21</v>
      </c>
      <c r="V12" s="174">
        <v>22</v>
      </c>
      <c r="W12" s="174">
        <v>23</v>
      </c>
      <c r="X12" s="174">
        <v>24</v>
      </c>
      <c r="Y12" s="174">
        <v>25</v>
      </c>
      <c r="Z12" s="174">
        <v>26</v>
      </c>
      <c r="AA12" s="174">
        <v>27</v>
      </c>
      <c r="AB12" s="174">
        <v>28</v>
      </c>
    </row>
    <row r="13" spans="1:268" s="103" customFormat="1" ht="16.5">
      <c r="A13" s="121" t="str">
        <f>прил.1!A13</f>
        <v>1.</v>
      </c>
      <c r="B13" s="122" t="s">
        <v>32</v>
      </c>
      <c r="C13" s="123"/>
      <c r="D13" s="101"/>
      <c r="E13" s="101"/>
      <c r="F13" s="101"/>
      <c r="G13" s="124"/>
      <c r="H13" s="124"/>
      <c r="I13" s="124"/>
      <c r="J13" s="124"/>
      <c r="K13" s="124"/>
      <c r="L13" s="124"/>
      <c r="M13" s="124"/>
      <c r="N13" s="125"/>
      <c r="O13" s="125"/>
      <c r="P13" s="125"/>
      <c r="Q13" s="125"/>
      <c r="R13" s="95"/>
      <c r="S13" s="95"/>
      <c r="T13" s="126"/>
      <c r="U13" s="126"/>
      <c r="V13" s="125"/>
      <c r="W13" s="125"/>
      <c r="X13" s="125"/>
      <c r="Y13" s="125"/>
      <c r="Z13" s="125"/>
      <c r="AA13" s="207"/>
      <c r="AB13" s="127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98"/>
      <c r="GW13" s="98"/>
      <c r="GX13" s="98"/>
      <c r="GY13" s="98"/>
      <c r="GZ13" s="98"/>
      <c r="HA13" s="98"/>
      <c r="HB13" s="98"/>
      <c r="HC13" s="98"/>
      <c r="HD13" s="98"/>
      <c r="HE13" s="98"/>
      <c r="HF13" s="98"/>
      <c r="HG13" s="98"/>
      <c r="HH13" s="98"/>
      <c r="HI13" s="98"/>
      <c r="HJ13" s="98"/>
      <c r="HK13" s="98"/>
      <c r="HL13" s="98"/>
      <c r="HM13" s="98"/>
      <c r="HN13" s="98"/>
      <c r="HO13" s="98"/>
      <c r="HP13" s="98"/>
      <c r="HQ13" s="98"/>
      <c r="HR13" s="98"/>
      <c r="HS13" s="98"/>
      <c r="HT13" s="98"/>
      <c r="HU13" s="98"/>
      <c r="HV13" s="98"/>
      <c r="HW13" s="98"/>
      <c r="HX13" s="98"/>
      <c r="HY13" s="98"/>
      <c r="HZ13" s="98"/>
      <c r="IA13" s="98"/>
      <c r="IB13" s="98"/>
      <c r="IC13" s="98"/>
      <c r="ID13" s="98"/>
      <c r="IE13" s="98"/>
      <c r="IF13" s="98"/>
      <c r="IG13" s="98"/>
      <c r="IH13" s="98"/>
      <c r="II13" s="98"/>
      <c r="IJ13" s="98"/>
      <c r="IK13" s="98"/>
      <c r="IL13" s="98"/>
      <c r="IM13" s="98"/>
      <c r="IN13" s="98"/>
      <c r="IO13" s="98"/>
      <c r="IP13" s="98"/>
      <c r="IQ13" s="98"/>
      <c r="IR13" s="98"/>
      <c r="IS13" s="98"/>
      <c r="IT13" s="98"/>
      <c r="IU13" s="98"/>
      <c r="IV13" s="98"/>
      <c r="IW13" s="98"/>
      <c r="IX13" s="98"/>
      <c r="IY13" s="98"/>
      <c r="IZ13" s="98"/>
      <c r="JA13" s="98"/>
      <c r="JB13" s="98"/>
      <c r="JC13" s="98"/>
      <c r="JD13" s="98"/>
      <c r="JE13" s="98"/>
      <c r="JF13" s="98"/>
      <c r="JG13" s="98"/>
      <c r="JH13" s="98"/>
    </row>
    <row r="14" spans="1:268" s="103" customFormat="1">
      <c r="A14" s="100" t="str">
        <f>прил.1!A14</f>
        <v>1.1.</v>
      </c>
      <c r="B14" s="104" t="s">
        <v>36</v>
      </c>
      <c r="C14" s="129" t="str">
        <f>прил.1!C14</f>
        <v>N_O09</v>
      </c>
      <c r="D14" s="130">
        <f>прил.1!D14</f>
        <v>2024</v>
      </c>
      <c r="E14" s="101">
        <v>2025</v>
      </c>
      <c r="F14" s="130">
        <f>прил.1!E14</f>
        <v>2025</v>
      </c>
      <c r="G14" s="189">
        <f>прил.1!H14/1.2</f>
        <v>58.958333333333336</v>
      </c>
      <c r="H14" s="95">
        <f>прил.1!K14/1.2</f>
        <v>6.0750000000000002</v>
      </c>
      <c r="I14" s="95">
        <f>J14+K14</f>
        <v>58.958333333333336</v>
      </c>
      <c r="J14" s="189">
        <v>58.958333333333336</v>
      </c>
      <c r="K14" s="95"/>
      <c r="L14" s="95">
        <f>SUM(M14:N14)</f>
        <v>6.0750000000000002</v>
      </c>
      <c r="M14" s="95">
        <f>прил.1!N14/1.2</f>
        <v>6.0750000000000002</v>
      </c>
      <c r="N14" s="189"/>
      <c r="O14" s="189"/>
      <c r="P14" s="189">
        <v>58.958333333333336</v>
      </c>
      <c r="Q14" s="189"/>
      <c r="R14" s="95">
        <v>6.0750000000000002</v>
      </c>
      <c r="S14" s="95">
        <v>27.700000000000003</v>
      </c>
      <c r="T14" s="189">
        <f>прил.1!AF14</f>
        <v>6.0750000000000002</v>
      </c>
      <c r="U14" s="189">
        <f>прил.1!AG14/1.2</f>
        <v>31.258333333333333</v>
      </c>
      <c r="V14" s="189">
        <f>прил.1!AV14</f>
        <v>0</v>
      </c>
      <c r="W14" s="189">
        <f>прил.1!BD14</f>
        <v>0</v>
      </c>
      <c r="X14" s="189">
        <f>прил.1!BL14</f>
        <v>0</v>
      </c>
      <c r="Y14" s="189">
        <v>0</v>
      </c>
      <c r="Z14" s="189">
        <f>прил.1!AX14-прил.1!BD14</f>
        <v>0</v>
      </c>
      <c r="AA14" s="208">
        <f>S14+U14+W14+Y14</f>
        <v>58.958333333333336</v>
      </c>
      <c r="AB14" s="190">
        <f>T14+V14+X14+Z14</f>
        <v>6.0750000000000002</v>
      </c>
      <c r="AC14" s="128"/>
      <c r="AD14" s="128"/>
      <c r="AE14" s="119"/>
      <c r="AF14" s="12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8"/>
      <c r="HW14" s="98"/>
      <c r="HX14" s="98"/>
      <c r="HY14" s="98"/>
      <c r="HZ14" s="98"/>
      <c r="IA14" s="98"/>
      <c r="IB14" s="98"/>
      <c r="IC14" s="98"/>
      <c r="ID14" s="98"/>
      <c r="IE14" s="98"/>
      <c r="IF14" s="98"/>
      <c r="IG14" s="98"/>
      <c r="IH14" s="98"/>
      <c r="II14" s="98"/>
      <c r="IJ14" s="98"/>
      <c r="IK14" s="98"/>
      <c r="IL14" s="98"/>
      <c r="IM14" s="98"/>
      <c r="IN14" s="98"/>
      <c r="IO14" s="98"/>
      <c r="IP14" s="98"/>
      <c r="IQ14" s="98"/>
      <c r="IR14" s="98"/>
      <c r="IS14" s="98"/>
      <c r="IT14" s="98"/>
      <c r="IU14" s="98"/>
      <c r="IV14" s="98"/>
      <c r="IW14" s="98"/>
      <c r="IX14" s="98"/>
      <c r="IY14" s="98"/>
      <c r="IZ14" s="98"/>
      <c r="JA14" s="98"/>
      <c r="JB14" s="98"/>
      <c r="JC14" s="98"/>
      <c r="JD14" s="98"/>
      <c r="JE14" s="98"/>
      <c r="JF14" s="98"/>
      <c r="JG14" s="98"/>
      <c r="JH14" s="98"/>
    </row>
    <row r="15" spans="1:268" s="103" customFormat="1">
      <c r="A15" s="100" t="str">
        <f>прил.1!A15</f>
        <v>1.2.</v>
      </c>
      <c r="B15" s="104" t="s">
        <v>39</v>
      </c>
      <c r="C15" s="129" t="str">
        <f>прил.1!C15</f>
        <v>N_O10</v>
      </c>
      <c r="D15" s="130">
        <f>прил.1!D15</f>
        <v>2024</v>
      </c>
      <c r="E15" s="101">
        <v>2024</v>
      </c>
      <c r="F15" s="130">
        <f>прил.1!E15</f>
        <v>2024</v>
      </c>
      <c r="G15" s="189">
        <f>прил.1!H15/1.2</f>
        <v>5.7666666666666666</v>
      </c>
      <c r="H15" s="95">
        <f>прил.1!K15/1.2</f>
        <v>9.1666666666666679</v>
      </c>
      <c r="I15" s="95">
        <f t="shared" ref="I15:I30" si="0">J15+K15</f>
        <v>5.7666666666666666</v>
      </c>
      <c r="J15" s="189">
        <v>5.7666666666666666</v>
      </c>
      <c r="K15" s="95"/>
      <c r="L15" s="95">
        <f>SUM(M15:N15)</f>
        <v>9.1666666666666679</v>
      </c>
      <c r="M15" s="95">
        <f>прил.1!N15/1.2</f>
        <v>9.1666666666666679</v>
      </c>
      <c r="N15" s="189"/>
      <c r="O15" s="189"/>
      <c r="P15" s="189">
        <v>5.7666666666666666</v>
      </c>
      <c r="Q15" s="189"/>
      <c r="R15" s="95">
        <v>9.1666666666666679</v>
      </c>
      <c r="S15" s="95">
        <v>5.7666666666666666</v>
      </c>
      <c r="T15" s="189">
        <f>прил.1!AF15</f>
        <v>9.1666666666666679</v>
      </c>
      <c r="U15" s="189">
        <f>прил.1!AN15</f>
        <v>0</v>
      </c>
      <c r="V15" s="189">
        <f>прил.1!AV15</f>
        <v>0</v>
      </c>
      <c r="W15" s="189">
        <f>прил.1!BD15</f>
        <v>0</v>
      </c>
      <c r="X15" s="189">
        <f>прил.1!BL15</f>
        <v>0</v>
      </c>
      <c r="Y15" s="189">
        <v>0</v>
      </c>
      <c r="Z15" s="189">
        <f>прил.1!AX15-прил.1!BD15</f>
        <v>0</v>
      </c>
      <c r="AA15" s="208">
        <f t="shared" ref="AA15:AA30" si="1">S15+U15+W15+Y15</f>
        <v>5.7666666666666666</v>
      </c>
      <c r="AB15" s="190">
        <f t="shared" ref="AB15:AB30" si="2">T15+V15+X15+Z15</f>
        <v>9.1666666666666679</v>
      </c>
      <c r="AC15" s="119"/>
      <c r="AD15" s="98"/>
      <c r="AE15" s="119"/>
      <c r="AF15" s="12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98"/>
      <c r="CH15" s="98"/>
      <c r="CI15" s="98"/>
      <c r="CJ15" s="98"/>
      <c r="CK15" s="98"/>
      <c r="CL15" s="98"/>
      <c r="CM15" s="98"/>
      <c r="CN15" s="98"/>
      <c r="CO15" s="98"/>
      <c r="CP15" s="98"/>
      <c r="CQ15" s="98"/>
      <c r="CR15" s="98"/>
      <c r="CS15" s="98"/>
      <c r="CT15" s="98"/>
      <c r="CU15" s="98"/>
      <c r="CV15" s="98"/>
      <c r="CW15" s="98"/>
      <c r="CX15" s="98"/>
      <c r="CY15" s="98"/>
      <c r="CZ15" s="98"/>
      <c r="DA15" s="98"/>
      <c r="DB15" s="98"/>
      <c r="DC15" s="98"/>
      <c r="DD15" s="98"/>
      <c r="DE15" s="98"/>
      <c r="DF15" s="98"/>
      <c r="DG15" s="98"/>
      <c r="DH15" s="98"/>
      <c r="DI15" s="98"/>
      <c r="DJ15" s="98"/>
      <c r="DK15" s="98"/>
      <c r="DL15" s="98"/>
      <c r="DM15" s="98"/>
      <c r="DN15" s="98"/>
      <c r="DO15" s="98"/>
      <c r="DP15" s="98"/>
      <c r="DQ15" s="98"/>
      <c r="DR15" s="98"/>
      <c r="DS15" s="98"/>
      <c r="DT15" s="98"/>
      <c r="DU15" s="98"/>
      <c r="DV15" s="98"/>
      <c r="DW15" s="98"/>
      <c r="DX15" s="98"/>
      <c r="DY15" s="98"/>
      <c r="DZ15" s="98"/>
      <c r="EA15" s="98"/>
      <c r="EB15" s="98"/>
      <c r="EC15" s="98"/>
      <c r="ED15" s="98"/>
      <c r="EE15" s="98"/>
      <c r="EF15" s="98"/>
      <c r="EG15" s="98"/>
      <c r="EH15" s="98"/>
      <c r="EI15" s="98"/>
      <c r="EJ15" s="98"/>
      <c r="EK15" s="98"/>
      <c r="EL15" s="98"/>
      <c r="EM15" s="98"/>
      <c r="EN15" s="98"/>
      <c r="EO15" s="98"/>
      <c r="EP15" s="98"/>
      <c r="EQ15" s="98"/>
      <c r="ER15" s="98"/>
      <c r="ES15" s="98"/>
      <c r="ET15" s="98"/>
      <c r="EU15" s="98"/>
      <c r="EV15" s="98"/>
      <c r="EW15" s="98"/>
      <c r="EX15" s="98"/>
      <c r="EY15" s="98"/>
      <c r="EZ15" s="98"/>
      <c r="FA15" s="98"/>
      <c r="FB15" s="98"/>
      <c r="FC15" s="98"/>
      <c r="FD15" s="98"/>
      <c r="FE15" s="98"/>
      <c r="FF15" s="98"/>
      <c r="FG15" s="98"/>
      <c r="FH15" s="98"/>
      <c r="FI15" s="98"/>
      <c r="FJ15" s="98"/>
      <c r="FK15" s="98"/>
      <c r="FL15" s="98"/>
      <c r="FM15" s="98"/>
      <c r="FN15" s="98"/>
      <c r="FO15" s="98"/>
      <c r="FP15" s="98"/>
      <c r="FQ15" s="98"/>
      <c r="FR15" s="98"/>
      <c r="FS15" s="98"/>
      <c r="FT15" s="98"/>
      <c r="FU15" s="98"/>
      <c r="FV15" s="98"/>
      <c r="FW15" s="98"/>
      <c r="FX15" s="98"/>
      <c r="FY15" s="98"/>
      <c r="FZ15" s="98"/>
      <c r="GA15" s="98"/>
      <c r="GB15" s="98"/>
      <c r="GC15" s="98"/>
      <c r="GD15" s="98"/>
      <c r="GE15" s="98"/>
      <c r="GF15" s="98"/>
      <c r="GG15" s="98"/>
      <c r="GH15" s="98"/>
      <c r="GI15" s="98"/>
      <c r="GJ15" s="98"/>
      <c r="GK15" s="98"/>
      <c r="GL15" s="98"/>
      <c r="GM15" s="98"/>
      <c r="GN15" s="98"/>
      <c r="GO15" s="98"/>
      <c r="GP15" s="98"/>
      <c r="GQ15" s="98"/>
      <c r="GR15" s="98"/>
      <c r="GS15" s="98"/>
      <c r="GT15" s="98"/>
      <c r="GU15" s="98"/>
      <c r="GV15" s="98"/>
      <c r="GW15" s="98"/>
      <c r="GX15" s="98"/>
      <c r="GY15" s="98"/>
      <c r="GZ15" s="98"/>
      <c r="HA15" s="98"/>
      <c r="HB15" s="98"/>
      <c r="HC15" s="98"/>
      <c r="HD15" s="98"/>
      <c r="HE15" s="98"/>
      <c r="HF15" s="98"/>
      <c r="HG15" s="98"/>
      <c r="HH15" s="98"/>
      <c r="HI15" s="98"/>
      <c r="HJ15" s="98"/>
      <c r="HK15" s="98"/>
      <c r="HL15" s="98"/>
      <c r="HM15" s="98"/>
      <c r="HN15" s="98"/>
      <c r="HO15" s="98"/>
      <c r="HP15" s="98"/>
      <c r="HQ15" s="98"/>
      <c r="HR15" s="98"/>
      <c r="HS15" s="98"/>
      <c r="HT15" s="98"/>
      <c r="HU15" s="98"/>
      <c r="HV15" s="98"/>
      <c r="HW15" s="98"/>
      <c r="HX15" s="98"/>
      <c r="HY15" s="98"/>
      <c r="HZ15" s="98"/>
      <c r="IA15" s="98"/>
      <c r="IB15" s="98"/>
      <c r="IC15" s="98"/>
      <c r="ID15" s="98"/>
      <c r="IE15" s="98"/>
      <c r="IF15" s="98"/>
      <c r="IG15" s="98"/>
      <c r="IH15" s="98"/>
      <c r="II15" s="98"/>
      <c r="IJ15" s="98"/>
      <c r="IK15" s="98"/>
      <c r="IL15" s="98"/>
      <c r="IM15" s="98"/>
      <c r="IN15" s="98"/>
      <c r="IO15" s="98"/>
      <c r="IP15" s="98"/>
      <c r="IQ15" s="98"/>
      <c r="IR15" s="98"/>
      <c r="IS15" s="98"/>
      <c r="IT15" s="98"/>
      <c r="IU15" s="98"/>
      <c r="IV15" s="98"/>
      <c r="IW15" s="98"/>
      <c r="IX15" s="98"/>
      <c r="IY15" s="98"/>
      <c r="IZ15" s="98"/>
      <c r="JA15" s="98"/>
      <c r="JB15" s="98"/>
      <c r="JC15" s="98"/>
      <c r="JD15" s="98"/>
      <c r="JE15" s="98"/>
      <c r="JF15" s="98"/>
      <c r="JG15" s="98"/>
      <c r="JH15" s="98"/>
    </row>
    <row r="16" spans="1:268" s="103" customFormat="1">
      <c r="A16" s="100" t="str">
        <f>прил.1!A16</f>
        <v>1.3.</v>
      </c>
      <c r="B16" s="103" t="s">
        <v>172</v>
      </c>
      <c r="C16" s="129" t="str">
        <f>прил.1!C16</f>
        <v>O_O01</v>
      </c>
      <c r="D16" s="130">
        <f>прил.1!D16</f>
        <v>2025</v>
      </c>
      <c r="E16" s="170"/>
      <c r="F16" s="130">
        <f>прил.1!F16</f>
        <v>2025</v>
      </c>
      <c r="G16" s="189">
        <f>прил.1!H16/1.2</f>
        <v>0</v>
      </c>
      <c r="H16" s="95">
        <f>прил.1!K16/1.2</f>
        <v>1.825</v>
      </c>
      <c r="I16" s="95">
        <f t="shared" si="0"/>
        <v>0</v>
      </c>
      <c r="J16" s="189">
        <v>0</v>
      </c>
      <c r="K16" s="95"/>
      <c r="L16" s="95">
        <f>SUM(M16:N16)</f>
        <v>1.825</v>
      </c>
      <c r="M16" s="95">
        <f>прил.1!N16/1.2</f>
        <v>1.825</v>
      </c>
      <c r="N16" s="189"/>
      <c r="O16" s="189"/>
      <c r="P16" s="189">
        <v>0</v>
      </c>
      <c r="Q16" s="189"/>
      <c r="R16" s="95">
        <v>1.825</v>
      </c>
      <c r="S16" s="95">
        <v>0</v>
      </c>
      <c r="T16" s="189">
        <f>прил.1!AF16</f>
        <v>0</v>
      </c>
      <c r="U16" s="189">
        <f>прил.1!AN16</f>
        <v>0</v>
      </c>
      <c r="V16" s="189">
        <f>прил.1!AO16/1.2</f>
        <v>1.825</v>
      </c>
      <c r="W16" s="189">
        <f>прил.1!BC16</f>
        <v>0</v>
      </c>
      <c r="X16" s="189">
        <f>прил.1!BL16</f>
        <v>0</v>
      </c>
      <c r="Y16" s="189">
        <v>0</v>
      </c>
      <c r="Z16" s="189">
        <f>прил.1!AX16-прил.1!BD16</f>
        <v>0</v>
      </c>
      <c r="AA16" s="208">
        <f t="shared" si="1"/>
        <v>0</v>
      </c>
      <c r="AB16" s="190">
        <f t="shared" si="2"/>
        <v>1.825</v>
      </c>
      <c r="AC16" s="119"/>
      <c r="AD16" s="98"/>
      <c r="AE16" s="119"/>
      <c r="AF16" s="12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98"/>
      <c r="CQ16" s="98"/>
      <c r="CR16" s="98"/>
      <c r="CS16" s="98"/>
      <c r="CT16" s="98"/>
      <c r="CU16" s="98"/>
      <c r="CV16" s="98"/>
      <c r="CW16" s="98"/>
      <c r="CX16" s="98"/>
      <c r="CY16" s="98"/>
      <c r="CZ16" s="98"/>
      <c r="DA16" s="98"/>
      <c r="DB16" s="98"/>
      <c r="DC16" s="98"/>
      <c r="DD16" s="98"/>
      <c r="DE16" s="98"/>
      <c r="DF16" s="98"/>
      <c r="DG16" s="98"/>
      <c r="DH16" s="98"/>
      <c r="DI16" s="98"/>
      <c r="DJ16" s="98"/>
      <c r="DK16" s="98"/>
      <c r="DL16" s="98"/>
      <c r="DM16" s="98"/>
      <c r="DN16" s="98"/>
      <c r="DO16" s="98"/>
      <c r="DP16" s="98"/>
      <c r="DQ16" s="98"/>
      <c r="DR16" s="98"/>
      <c r="DS16" s="98"/>
      <c r="DT16" s="98"/>
      <c r="DU16" s="98"/>
      <c r="DV16" s="98"/>
      <c r="DW16" s="98"/>
      <c r="DX16" s="98"/>
      <c r="DY16" s="98"/>
      <c r="DZ16" s="98"/>
      <c r="EA16" s="98"/>
      <c r="EB16" s="98"/>
      <c r="EC16" s="98"/>
      <c r="ED16" s="98"/>
      <c r="EE16" s="98"/>
      <c r="EF16" s="98"/>
      <c r="EG16" s="98"/>
      <c r="EH16" s="98"/>
      <c r="EI16" s="98"/>
      <c r="EJ16" s="98"/>
      <c r="EK16" s="98"/>
      <c r="EL16" s="98"/>
      <c r="EM16" s="98"/>
      <c r="EN16" s="98"/>
      <c r="EO16" s="98"/>
      <c r="EP16" s="98"/>
      <c r="EQ16" s="98"/>
      <c r="ER16" s="98"/>
      <c r="ES16" s="98"/>
      <c r="ET16" s="98"/>
      <c r="EU16" s="98"/>
      <c r="EV16" s="98"/>
      <c r="EW16" s="98"/>
      <c r="EX16" s="98"/>
      <c r="EY16" s="98"/>
      <c r="EZ16" s="98"/>
      <c r="FA16" s="98"/>
      <c r="FB16" s="98"/>
      <c r="FC16" s="98"/>
      <c r="FD16" s="98"/>
      <c r="FE16" s="98"/>
      <c r="FF16" s="98"/>
      <c r="FG16" s="98"/>
      <c r="FH16" s="98"/>
      <c r="FI16" s="98"/>
      <c r="FJ16" s="98"/>
      <c r="FK16" s="98"/>
      <c r="FL16" s="98"/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GI16" s="98"/>
      <c r="GJ16" s="98"/>
      <c r="GK16" s="98"/>
      <c r="GL16" s="98"/>
      <c r="GM16" s="98"/>
      <c r="GN16" s="98"/>
      <c r="GO16" s="98"/>
      <c r="GP16" s="98"/>
      <c r="GQ16" s="98"/>
      <c r="GR16" s="98"/>
      <c r="GS16" s="98"/>
      <c r="GT16" s="98"/>
      <c r="GU16" s="98"/>
      <c r="GV16" s="98"/>
      <c r="GW16" s="98"/>
      <c r="GX16" s="98"/>
      <c r="GY16" s="98"/>
      <c r="GZ16" s="98"/>
      <c r="HA16" s="98"/>
      <c r="HB16" s="98"/>
      <c r="HC16" s="98"/>
      <c r="HD16" s="98"/>
      <c r="HE16" s="98"/>
      <c r="HF16" s="98"/>
      <c r="HG16" s="98"/>
      <c r="HH16" s="98"/>
      <c r="HI16" s="98"/>
      <c r="HJ16" s="98"/>
      <c r="HK16" s="98"/>
      <c r="HL16" s="98"/>
      <c r="HM16" s="98"/>
      <c r="HN16" s="98"/>
      <c r="HO16" s="98"/>
      <c r="HP16" s="98"/>
      <c r="HQ16" s="98"/>
      <c r="HR16" s="98"/>
      <c r="HS16" s="98"/>
      <c r="HT16" s="98"/>
      <c r="HU16" s="98"/>
      <c r="HV16" s="98"/>
      <c r="HW16" s="98"/>
      <c r="HX16" s="98"/>
      <c r="HY16" s="98"/>
      <c r="HZ16" s="98"/>
      <c r="IA16" s="98"/>
      <c r="IB16" s="98"/>
      <c r="IC16" s="98"/>
      <c r="ID16" s="98"/>
      <c r="IE16" s="98"/>
      <c r="IF16" s="98"/>
      <c r="IG16" s="98"/>
      <c r="IH16" s="98"/>
      <c r="II16" s="98"/>
      <c r="IJ16" s="98"/>
      <c r="IK16" s="98"/>
      <c r="IL16" s="98"/>
      <c r="IM16" s="98"/>
      <c r="IN16" s="98"/>
      <c r="IO16" s="98"/>
      <c r="IP16" s="98"/>
      <c r="IQ16" s="98"/>
      <c r="IR16" s="98"/>
      <c r="IS16" s="98"/>
      <c r="IT16" s="98"/>
      <c r="IU16" s="98"/>
      <c r="IV16" s="98"/>
      <c r="IW16" s="98"/>
      <c r="IX16" s="98"/>
      <c r="IY16" s="98"/>
      <c r="IZ16" s="98"/>
      <c r="JA16" s="98"/>
      <c r="JB16" s="98"/>
      <c r="JC16" s="98"/>
      <c r="JD16" s="98"/>
      <c r="JE16" s="98"/>
      <c r="JF16" s="98"/>
      <c r="JG16" s="98"/>
      <c r="JH16" s="98"/>
    </row>
    <row r="17" spans="1:268" s="103" customFormat="1">
      <c r="A17" s="100" t="str">
        <f>прил.1!A17</f>
        <v>1.4.</v>
      </c>
      <c r="B17" s="104" t="s">
        <v>42</v>
      </c>
      <c r="C17" s="129" t="str">
        <f>прил.1!C17</f>
        <v>N_O11</v>
      </c>
      <c r="D17" s="130">
        <f>прил.1!D17</f>
        <v>2024</v>
      </c>
      <c r="E17" s="101">
        <v>2024</v>
      </c>
      <c r="F17" s="130">
        <f>прил.1!E17</f>
        <v>2024</v>
      </c>
      <c r="G17" s="189">
        <f>прил.1!H17/1.2</f>
        <v>4.8250000000000002</v>
      </c>
      <c r="H17" s="95">
        <f>прил.1!K17/1.2</f>
        <v>16.266666666666666</v>
      </c>
      <c r="I17" s="95">
        <f t="shared" si="0"/>
        <v>4.8250000000000002</v>
      </c>
      <c r="J17" s="189">
        <v>4.8250000000000002</v>
      </c>
      <c r="K17" s="95"/>
      <c r="L17" s="95">
        <f>SUM(M17:N17)</f>
        <v>16.266666666666666</v>
      </c>
      <c r="M17" s="95">
        <f>прил.1!N17/1.2</f>
        <v>16.266666666666666</v>
      </c>
      <c r="N17" s="189"/>
      <c r="O17" s="189"/>
      <c r="P17" s="189">
        <v>4.8250000000000002</v>
      </c>
      <c r="Q17" s="189"/>
      <c r="R17" s="95">
        <v>16.266666666666666</v>
      </c>
      <c r="S17" s="95">
        <v>4.8250000000000002</v>
      </c>
      <c r="T17" s="189">
        <f>прил.1!AF17</f>
        <v>16.266666666666666</v>
      </c>
      <c r="U17" s="189">
        <f>прил.1!AN17</f>
        <v>0</v>
      </c>
      <c r="V17" s="189">
        <f>прил.1!AV17</f>
        <v>0</v>
      </c>
      <c r="W17" s="189">
        <f>прил.1!BD17</f>
        <v>0</v>
      </c>
      <c r="X17" s="189">
        <f>прил.1!BL17</f>
        <v>0</v>
      </c>
      <c r="Y17" s="189">
        <v>0</v>
      </c>
      <c r="Z17" s="189">
        <f>прил.1!AX17-прил.1!BD17</f>
        <v>0</v>
      </c>
      <c r="AA17" s="208">
        <f t="shared" si="1"/>
        <v>4.8250000000000002</v>
      </c>
      <c r="AB17" s="190">
        <f t="shared" si="2"/>
        <v>16.266666666666666</v>
      </c>
      <c r="AC17" s="119"/>
      <c r="AD17" s="98"/>
      <c r="AE17" s="119"/>
      <c r="AF17" s="12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98"/>
      <c r="BL17" s="98"/>
      <c r="BM17" s="98"/>
      <c r="BN17" s="98"/>
      <c r="BO17" s="98"/>
      <c r="BP17" s="98"/>
      <c r="BQ17" s="98"/>
      <c r="BR17" s="98"/>
      <c r="BS17" s="98"/>
      <c r="BT17" s="98"/>
      <c r="BU17" s="98"/>
      <c r="BV17" s="98"/>
      <c r="BW17" s="98"/>
      <c r="BX17" s="98"/>
      <c r="BY17" s="98"/>
      <c r="BZ17" s="98"/>
      <c r="CA17" s="98"/>
      <c r="CB17" s="98"/>
      <c r="CC17" s="98"/>
      <c r="CD17" s="98"/>
      <c r="CE17" s="98"/>
      <c r="CF17" s="98"/>
      <c r="CG17" s="98"/>
      <c r="CH17" s="98"/>
      <c r="CI17" s="98"/>
      <c r="CJ17" s="98"/>
      <c r="CK17" s="98"/>
      <c r="CL17" s="98"/>
      <c r="CM17" s="98"/>
      <c r="CN17" s="98"/>
      <c r="CO17" s="98"/>
      <c r="CP17" s="98"/>
      <c r="CQ17" s="98"/>
      <c r="CR17" s="98"/>
      <c r="CS17" s="98"/>
      <c r="CT17" s="98"/>
      <c r="CU17" s="98"/>
      <c r="CV17" s="98"/>
      <c r="CW17" s="98"/>
      <c r="CX17" s="98"/>
      <c r="CY17" s="98"/>
      <c r="CZ17" s="98"/>
      <c r="DA17" s="98"/>
      <c r="DB17" s="98"/>
      <c r="DC17" s="98"/>
      <c r="DD17" s="98"/>
      <c r="DE17" s="98"/>
      <c r="DF17" s="98"/>
      <c r="DG17" s="98"/>
      <c r="DH17" s="98"/>
      <c r="DI17" s="98"/>
      <c r="DJ17" s="98"/>
      <c r="DK17" s="98"/>
      <c r="DL17" s="98"/>
      <c r="DM17" s="98"/>
      <c r="DN17" s="98"/>
      <c r="DO17" s="98"/>
      <c r="DP17" s="98"/>
      <c r="DQ17" s="98"/>
      <c r="DR17" s="98"/>
      <c r="DS17" s="98"/>
      <c r="DT17" s="98"/>
      <c r="DU17" s="98"/>
      <c r="DV17" s="98"/>
      <c r="DW17" s="98"/>
      <c r="DX17" s="98"/>
      <c r="DY17" s="98"/>
      <c r="DZ17" s="98"/>
      <c r="EA17" s="98"/>
      <c r="EB17" s="98"/>
      <c r="EC17" s="98"/>
      <c r="ED17" s="98"/>
      <c r="EE17" s="98"/>
      <c r="EF17" s="98"/>
      <c r="EG17" s="98"/>
      <c r="EH17" s="98"/>
      <c r="EI17" s="98"/>
      <c r="EJ17" s="98"/>
      <c r="EK17" s="98"/>
      <c r="EL17" s="98"/>
      <c r="EM17" s="98"/>
      <c r="EN17" s="98"/>
      <c r="EO17" s="98"/>
      <c r="EP17" s="98"/>
      <c r="EQ17" s="98"/>
      <c r="ER17" s="98"/>
      <c r="ES17" s="98"/>
      <c r="ET17" s="98"/>
      <c r="EU17" s="98"/>
      <c r="EV17" s="98"/>
      <c r="EW17" s="98"/>
      <c r="EX17" s="98"/>
      <c r="EY17" s="98"/>
      <c r="EZ17" s="98"/>
      <c r="FA17" s="98"/>
      <c r="FB17" s="98"/>
      <c r="FC17" s="98"/>
      <c r="FD17" s="98"/>
      <c r="FE17" s="98"/>
      <c r="FF17" s="98"/>
      <c r="FG17" s="98"/>
      <c r="FH17" s="98"/>
      <c r="FI17" s="98"/>
      <c r="FJ17" s="98"/>
      <c r="FK17" s="98"/>
      <c r="FL17" s="98"/>
      <c r="FM17" s="98"/>
      <c r="FN17" s="98"/>
      <c r="FO17" s="98"/>
      <c r="FP17" s="98"/>
      <c r="FQ17" s="98"/>
      <c r="FR17" s="98"/>
      <c r="FS17" s="98"/>
      <c r="FT17" s="98"/>
      <c r="FU17" s="98"/>
      <c r="FV17" s="98"/>
      <c r="FW17" s="98"/>
      <c r="FX17" s="98"/>
      <c r="FY17" s="98"/>
      <c r="FZ17" s="98"/>
      <c r="GA17" s="98"/>
      <c r="GB17" s="98"/>
      <c r="GC17" s="98"/>
      <c r="GD17" s="98"/>
      <c r="GE17" s="98"/>
      <c r="GF17" s="98"/>
      <c r="GG17" s="98"/>
      <c r="GH17" s="98"/>
      <c r="GI17" s="98"/>
      <c r="GJ17" s="98"/>
      <c r="GK17" s="98"/>
      <c r="GL17" s="98"/>
      <c r="GM17" s="98"/>
      <c r="GN17" s="98"/>
      <c r="GO17" s="98"/>
      <c r="GP17" s="98"/>
      <c r="GQ17" s="98"/>
      <c r="GR17" s="98"/>
      <c r="GS17" s="98"/>
      <c r="GT17" s="98"/>
      <c r="GU17" s="98"/>
      <c r="GV17" s="98"/>
      <c r="GW17" s="98"/>
      <c r="GX17" s="98"/>
      <c r="GY17" s="98"/>
      <c r="GZ17" s="98"/>
      <c r="HA17" s="98"/>
      <c r="HB17" s="98"/>
      <c r="HC17" s="98"/>
      <c r="HD17" s="98"/>
      <c r="HE17" s="98"/>
      <c r="HF17" s="98"/>
      <c r="HG17" s="98"/>
      <c r="HH17" s="98"/>
      <c r="HI17" s="98"/>
      <c r="HJ17" s="98"/>
      <c r="HK17" s="98"/>
      <c r="HL17" s="98"/>
      <c r="HM17" s="98"/>
      <c r="HN17" s="98"/>
      <c r="HO17" s="98"/>
      <c r="HP17" s="98"/>
      <c r="HQ17" s="98"/>
      <c r="HR17" s="98"/>
      <c r="HS17" s="98"/>
      <c r="HT17" s="98"/>
      <c r="HU17" s="98"/>
      <c r="HV17" s="98"/>
      <c r="HW17" s="98"/>
      <c r="HX17" s="98"/>
      <c r="HY17" s="98"/>
      <c r="HZ17" s="98"/>
      <c r="IA17" s="98"/>
      <c r="IB17" s="98"/>
      <c r="IC17" s="98"/>
      <c r="ID17" s="98"/>
      <c r="IE17" s="98"/>
      <c r="IF17" s="98"/>
      <c r="IG17" s="98"/>
      <c r="IH17" s="98"/>
      <c r="II17" s="98"/>
      <c r="IJ17" s="98"/>
      <c r="IK17" s="98"/>
      <c r="IL17" s="98"/>
      <c r="IM17" s="98"/>
      <c r="IN17" s="98"/>
      <c r="IO17" s="98"/>
      <c r="IP17" s="98"/>
      <c r="IQ17" s="98"/>
      <c r="IR17" s="98"/>
      <c r="IS17" s="98"/>
      <c r="IT17" s="98"/>
      <c r="IU17" s="98"/>
      <c r="IV17" s="98"/>
      <c r="IW17" s="98"/>
      <c r="IX17" s="98"/>
      <c r="IY17" s="98"/>
      <c r="IZ17" s="98"/>
      <c r="JA17" s="98"/>
      <c r="JB17" s="98"/>
      <c r="JC17" s="98"/>
      <c r="JD17" s="98"/>
      <c r="JE17" s="98"/>
      <c r="JF17" s="98"/>
      <c r="JG17" s="98"/>
      <c r="JH17" s="98"/>
    </row>
    <row r="18" spans="1:268" s="103" customFormat="1">
      <c r="A18" s="100" t="s">
        <v>174</v>
      </c>
      <c r="B18" s="104" t="s">
        <v>175</v>
      </c>
      <c r="C18" s="129" t="str">
        <f>прил.1!C18</f>
        <v>O_O02</v>
      </c>
      <c r="D18" s="130">
        <v>2025</v>
      </c>
      <c r="E18" s="170"/>
      <c r="F18" s="130">
        <v>2025</v>
      </c>
      <c r="G18" s="189">
        <f>прил.1!H18/1.2</f>
        <v>0</v>
      </c>
      <c r="H18" s="95">
        <f>прил.1!N18/1.2</f>
        <v>3.4916666666666671</v>
      </c>
      <c r="I18" s="95">
        <f t="shared" si="0"/>
        <v>0</v>
      </c>
      <c r="J18" s="189">
        <v>0</v>
      </c>
      <c r="K18" s="95"/>
      <c r="L18" s="95">
        <v>3.49</v>
      </c>
      <c r="M18" s="95">
        <v>3.49</v>
      </c>
      <c r="N18" s="189"/>
      <c r="O18" s="189"/>
      <c r="P18" s="189">
        <v>0</v>
      </c>
      <c r="Q18" s="189"/>
      <c r="R18" s="95">
        <v>3.49</v>
      </c>
      <c r="S18" s="95">
        <v>0</v>
      </c>
      <c r="T18" s="189">
        <f>прил.1!AF18</f>
        <v>0</v>
      </c>
      <c r="U18" s="189">
        <f>прил.1!AN18</f>
        <v>0</v>
      </c>
      <c r="V18" s="189">
        <f>прил.1!AO18/1.2</f>
        <v>3.4916666666666671</v>
      </c>
      <c r="W18" s="189">
        <f>прил.1!BD18</f>
        <v>0</v>
      </c>
      <c r="X18" s="189">
        <f>прил.1!BL18</f>
        <v>0</v>
      </c>
      <c r="Y18" s="189">
        <v>0</v>
      </c>
      <c r="Z18" s="189">
        <v>0</v>
      </c>
      <c r="AA18" s="208">
        <f t="shared" si="1"/>
        <v>0</v>
      </c>
      <c r="AB18" s="190">
        <f t="shared" si="2"/>
        <v>3.4916666666666671</v>
      </c>
      <c r="AC18" s="119"/>
      <c r="AD18" s="98"/>
      <c r="AE18" s="119"/>
      <c r="AF18" s="12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  <c r="BG18" s="98"/>
      <c r="BH18" s="98"/>
      <c r="BI18" s="98"/>
      <c r="BJ18" s="98"/>
      <c r="BK18" s="98"/>
      <c r="BL18" s="98"/>
      <c r="BM18" s="98"/>
      <c r="BN18" s="98"/>
      <c r="BO18" s="98"/>
      <c r="BP18" s="98"/>
      <c r="BQ18" s="98"/>
      <c r="BR18" s="98"/>
      <c r="BS18" s="98"/>
      <c r="BT18" s="98"/>
      <c r="BU18" s="98"/>
      <c r="BV18" s="98"/>
      <c r="BW18" s="98"/>
      <c r="BX18" s="98"/>
      <c r="BY18" s="98"/>
      <c r="BZ18" s="98"/>
      <c r="CA18" s="98"/>
      <c r="CB18" s="98"/>
      <c r="CC18" s="98"/>
      <c r="CD18" s="98"/>
      <c r="CE18" s="98"/>
      <c r="CF18" s="98"/>
      <c r="CG18" s="98"/>
      <c r="CH18" s="98"/>
      <c r="CI18" s="98"/>
      <c r="CJ18" s="98"/>
      <c r="CK18" s="98"/>
      <c r="CL18" s="98"/>
      <c r="CM18" s="98"/>
      <c r="CN18" s="98"/>
      <c r="CO18" s="98"/>
      <c r="CP18" s="98"/>
      <c r="CQ18" s="98"/>
      <c r="CR18" s="98"/>
      <c r="CS18" s="98"/>
      <c r="CT18" s="98"/>
      <c r="CU18" s="98"/>
      <c r="CV18" s="98"/>
      <c r="CW18" s="98"/>
      <c r="CX18" s="98"/>
      <c r="CY18" s="98"/>
      <c r="CZ18" s="98"/>
      <c r="DA18" s="98"/>
      <c r="DB18" s="98"/>
      <c r="DC18" s="98"/>
      <c r="DD18" s="98"/>
      <c r="DE18" s="98"/>
      <c r="DF18" s="98"/>
      <c r="DG18" s="98"/>
      <c r="DH18" s="98"/>
      <c r="DI18" s="98"/>
      <c r="DJ18" s="98"/>
      <c r="DK18" s="98"/>
      <c r="DL18" s="98"/>
      <c r="DM18" s="98"/>
      <c r="DN18" s="98"/>
      <c r="DO18" s="98"/>
      <c r="DP18" s="98"/>
      <c r="DQ18" s="98"/>
      <c r="DR18" s="98"/>
      <c r="DS18" s="98"/>
      <c r="DT18" s="98"/>
      <c r="DU18" s="98"/>
      <c r="DV18" s="98"/>
      <c r="DW18" s="98"/>
      <c r="DX18" s="98"/>
      <c r="DY18" s="98"/>
      <c r="DZ18" s="98"/>
      <c r="EA18" s="98"/>
      <c r="EB18" s="98"/>
      <c r="EC18" s="98"/>
      <c r="ED18" s="98"/>
      <c r="EE18" s="98"/>
      <c r="EF18" s="98"/>
      <c r="EG18" s="98"/>
      <c r="EH18" s="98"/>
      <c r="EI18" s="98"/>
      <c r="EJ18" s="98"/>
      <c r="EK18" s="98"/>
      <c r="EL18" s="98"/>
      <c r="EM18" s="98"/>
      <c r="EN18" s="98"/>
      <c r="EO18" s="98"/>
      <c r="EP18" s="98"/>
      <c r="EQ18" s="98"/>
      <c r="ER18" s="98"/>
      <c r="ES18" s="98"/>
      <c r="ET18" s="98"/>
      <c r="EU18" s="98"/>
      <c r="EV18" s="98"/>
      <c r="EW18" s="98"/>
      <c r="EX18" s="98"/>
      <c r="EY18" s="98"/>
      <c r="EZ18" s="98"/>
      <c r="FA18" s="98"/>
      <c r="FB18" s="98"/>
      <c r="FC18" s="98"/>
      <c r="FD18" s="98"/>
      <c r="FE18" s="98"/>
      <c r="FF18" s="98"/>
      <c r="FG18" s="98"/>
      <c r="FH18" s="98"/>
      <c r="FI18" s="98"/>
      <c r="FJ18" s="98"/>
      <c r="FK18" s="98"/>
      <c r="FL18" s="98"/>
      <c r="FM18" s="98"/>
      <c r="FN18" s="98"/>
      <c r="FO18" s="98"/>
      <c r="FP18" s="98"/>
      <c r="FQ18" s="98"/>
      <c r="FR18" s="98"/>
      <c r="FS18" s="98"/>
      <c r="FT18" s="98"/>
      <c r="FU18" s="98"/>
      <c r="FV18" s="98"/>
      <c r="FW18" s="98"/>
      <c r="FX18" s="98"/>
      <c r="FY18" s="98"/>
      <c r="FZ18" s="98"/>
      <c r="GA18" s="98"/>
      <c r="GB18" s="98"/>
      <c r="GC18" s="98"/>
      <c r="GD18" s="98"/>
      <c r="GE18" s="98"/>
      <c r="GF18" s="98"/>
      <c r="GG18" s="98"/>
      <c r="GH18" s="98"/>
      <c r="GI18" s="98"/>
      <c r="GJ18" s="98"/>
      <c r="GK18" s="98"/>
      <c r="GL18" s="98"/>
      <c r="GM18" s="98"/>
      <c r="GN18" s="98"/>
      <c r="GO18" s="98"/>
      <c r="GP18" s="98"/>
      <c r="GQ18" s="98"/>
      <c r="GR18" s="98"/>
      <c r="GS18" s="98"/>
      <c r="GT18" s="98"/>
      <c r="GU18" s="98"/>
      <c r="GV18" s="98"/>
      <c r="GW18" s="98"/>
      <c r="GX18" s="98"/>
      <c r="GY18" s="98"/>
      <c r="GZ18" s="98"/>
      <c r="HA18" s="98"/>
      <c r="HB18" s="98"/>
      <c r="HC18" s="98"/>
      <c r="HD18" s="98"/>
      <c r="HE18" s="98"/>
      <c r="HF18" s="98"/>
      <c r="HG18" s="98"/>
      <c r="HH18" s="98"/>
      <c r="HI18" s="98"/>
      <c r="HJ18" s="98"/>
      <c r="HK18" s="98"/>
      <c r="HL18" s="98"/>
      <c r="HM18" s="98"/>
      <c r="HN18" s="98"/>
      <c r="HO18" s="98"/>
      <c r="HP18" s="98"/>
      <c r="HQ18" s="98"/>
      <c r="HR18" s="98"/>
      <c r="HS18" s="98"/>
      <c r="HT18" s="98"/>
      <c r="HU18" s="98"/>
      <c r="HV18" s="98"/>
      <c r="HW18" s="98"/>
      <c r="HX18" s="98"/>
      <c r="HY18" s="98"/>
      <c r="HZ18" s="98"/>
      <c r="IA18" s="98"/>
      <c r="IB18" s="98"/>
      <c r="IC18" s="98"/>
      <c r="ID18" s="98"/>
      <c r="IE18" s="98"/>
      <c r="IF18" s="98"/>
      <c r="IG18" s="98"/>
      <c r="IH18" s="98"/>
      <c r="II18" s="98"/>
      <c r="IJ18" s="98"/>
      <c r="IK18" s="98"/>
      <c r="IL18" s="98"/>
      <c r="IM18" s="98"/>
      <c r="IN18" s="98"/>
      <c r="IO18" s="98"/>
      <c r="IP18" s="98"/>
      <c r="IQ18" s="98"/>
      <c r="IR18" s="98"/>
      <c r="IS18" s="98"/>
      <c r="IT18" s="98"/>
      <c r="IU18" s="98"/>
      <c r="IV18" s="98"/>
      <c r="IW18" s="98"/>
      <c r="IX18" s="98"/>
      <c r="IY18" s="98"/>
      <c r="IZ18" s="98"/>
      <c r="JA18" s="98"/>
      <c r="JB18" s="98"/>
      <c r="JC18" s="98"/>
      <c r="JD18" s="98"/>
      <c r="JE18" s="98"/>
      <c r="JF18" s="98"/>
      <c r="JG18" s="98"/>
      <c r="JH18" s="98"/>
    </row>
    <row r="19" spans="1:268" s="103" customFormat="1">
      <c r="A19" s="121" t="str">
        <f>прил.1!A19</f>
        <v>2.</v>
      </c>
      <c r="B19" s="106" t="s">
        <v>169</v>
      </c>
      <c r="C19" s="107"/>
      <c r="D19" s="101"/>
      <c r="E19" s="170"/>
      <c r="F19" s="101"/>
      <c r="G19" s="189"/>
      <c r="H19" s="189"/>
      <c r="I19" s="95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89"/>
      <c r="U19" s="189"/>
      <c r="V19" s="189"/>
      <c r="W19" s="189"/>
      <c r="X19" s="189"/>
      <c r="Y19" s="189"/>
      <c r="Z19" s="189"/>
      <c r="AA19" s="208"/>
      <c r="AB19" s="190"/>
      <c r="AC19" s="98"/>
      <c r="AD19" s="98"/>
      <c r="AE19" s="119"/>
      <c r="AF19" s="12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8"/>
      <c r="BF19" s="98"/>
      <c r="BG19" s="98"/>
      <c r="BH19" s="98"/>
      <c r="BI19" s="98"/>
      <c r="BJ19" s="98"/>
      <c r="BK19" s="98"/>
      <c r="BL19" s="98"/>
      <c r="BM19" s="98"/>
      <c r="BN19" s="98"/>
      <c r="BO19" s="98"/>
      <c r="BP19" s="98"/>
      <c r="BQ19" s="98"/>
      <c r="BR19" s="98"/>
      <c r="BS19" s="98"/>
      <c r="BT19" s="98"/>
      <c r="BU19" s="98"/>
      <c r="BV19" s="98"/>
      <c r="BW19" s="98"/>
      <c r="BX19" s="98"/>
      <c r="BY19" s="98"/>
      <c r="BZ19" s="98"/>
      <c r="CA19" s="98"/>
      <c r="CB19" s="98"/>
      <c r="CC19" s="98"/>
      <c r="CD19" s="98"/>
      <c r="CE19" s="98"/>
      <c r="CF19" s="98"/>
      <c r="CG19" s="98"/>
      <c r="CH19" s="98"/>
      <c r="CI19" s="98"/>
      <c r="CJ19" s="98"/>
      <c r="CK19" s="98"/>
      <c r="CL19" s="98"/>
      <c r="CM19" s="98"/>
      <c r="CN19" s="98"/>
      <c r="CO19" s="98"/>
      <c r="CP19" s="98"/>
      <c r="CQ19" s="98"/>
      <c r="CR19" s="98"/>
      <c r="CS19" s="98"/>
      <c r="CT19" s="98"/>
      <c r="CU19" s="98"/>
      <c r="CV19" s="98"/>
      <c r="CW19" s="98"/>
      <c r="CX19" s="98"/>
      <c r="CY19" s="98"/>
      <c r="CZ19" s="98"/>
      <c r="DA19" s="98"/>
      <c r="DB19" s="98"/>
      <c r="DC19" s="98"/>
      <c r="DD19" s="98"/>
      <c r="DE19" s="98"/>
      <c r="DF19" s="98"/>
      <c r="DG19" s="98"/>
      <c r="DH19" s="98"/>
      <c r="DI19" s="98"/>
      <c r="DJ19" s="98"/>
      <c r="DK19" s="98"/>
      <c r="DL19" s="98"/>
      <c r="DM19" s="98"/>
      <c r="DN19" s="98"/>
      <c r="DO19" s="98"/>
      <c r="DP19" s="98"/>
      <c r="DQ19" s="98"/>
      <c r="DR19" s="98"/>
      <c r="DS19" s="98"/>
      <c r="DT19" s="98"/>
      <c r="DU19" s="98"/>
      <c r="DV19" s="98"/>
      <c r="DW19" s="98"/>
      <c r="DX19" s="98"/>
      <c r="DY19" s="98"/>
      <c r="DZ19" s="98"/>
      <c r="EA19" s="98"/>
      <c r="EB19" s="98"/>
      <c r="EC19" s="98"/>
      <c r="ED19" s="98"/>
      <c r="EE19" s="98"/>
      <c r="EF19" s="98"/>
      <c r="EG19" s="98"/>
      <c r="EH19" s="98"/>
      <c r="EI19" s="98"/>
      <c r="EJ19" s="98"/>
      <c r="EK19" s="98"/>
      <c r="EL19" s="98"/>
      <c r="EM19" s="98"/>
      <c r="EN19" s="98"/>
      <c r="EO19" s="98"/>
      <c r="EP19" s="98"/>
      <c r="EQ19" s="98"/>
      <c r="ER19" s="98"/>
      <c r="ES19" s="98"/>
      <c r="ET19" s="98"/>
      <c r="EU19" s="98"/>
      <c r="EV19" s="98"/>
      <c r="EW19" s="98"/>
      <c r="EX19" s="98"/>
      <c r="EY19" s="98"/>
      <c r="EZ19" s="98"/>
      <c r="FA19" s="98"/>
      <c r="FB19" s="98"/>
      <c r="FC19" s="98"/>
      <c r="FD19" s="98"/>
      <c r="FE19" s="98"/>
      <c r="FF19" s="98"/>
      <c r="FG19" s="98"/>
      <c r="FH19" s="98"/>
      <c r="FI19" s="98"/>
      <c r="FJ19" s="98"/>
      <c r="FK19" s="98"/>
      <c r="FL19" s="98"/>
      <c r="FM19" s="98"/>
      <c r="FN19" s="98"/>
      <c r="FO19" s="98"/>
      <c r="FP19" s="98"/>
      <c r="FQ19" s="98"/>
      <c r="FR19" s="98"/>
      <c r="FS19" s="98"/>
      <c r="FT19" s="98"/>
      <c r="FU19" s="98"/>
      <c r="FV19" s="98"/>
      <c r="FW19" s="98"/>
      <c r="FX19" s="98"/>
      <c r="FY19" s="98"/>
      <c r="FZ19" s="98"/>
      <c r="GA19" s="98"/>
      <c r="GB19" s="98"/>
      <c r="GC19" s="98"/>
      <c r="GD19" s="98"/>
      <c r="GE19" s="98"/>
      <c r="GF19" s="98"/>
      <c r="GG19" s="98"/>
      <c r="GH19" s="98"/>
      <c r="GI19" s="98"/>
      <c r="GJ19" s="98"/>
      <c r="GK19" s="98"/>
      <c r="GL19" s="98"/>
      <c r="GM19" s="98"/>
      <c r="GN19" s="98"/>
      <c r="GO19" s="98"/>
      <c r="GP19" s="98"/>
      <c r="GQ19" s="98"/>
      <c r="GR19" s="98"/>
      <c r="GS19" s="98"/>
      <c r="GT19" s="98"/>
      <c r="GU19" s="98"/>
      <c r="GV19" s="98"/>
      <c r="GW19" s="98"/>
      <c r="GX19" s="98"/>
      <c r="GY19" s="98"/>
      <c r="GZ19" s="98"/>
      <c r="HA19" s="98"/>
      <c r="HB19" s="98"/>
      <c r="HC19" s="98"/>
      <c r="HD19" s="98"/>
      <c r="HE19" s="98"/>
      <c r="HF19" s="98"/>
      <c r="HG19" s="98"/>
      <c r="HH19" s="98"/>
      <c r="HI19" s="98"/>
      <c r="HJ19" s="98"/>
      <c r="HK19" s="98"/>
      <c r="HL19" s="98"/>
      <c r="HM19" s="98"/>
      <c r="HN19" s="98"/>
      <c r="HO19" s="98"/>
      <c r="HP19" s="98"/>
      <c r="HQ19" s="98"/>
      <c r="HR19" s="98"/>
      <c r="HS19" s="98"/>
      <c r="HT19" s="98"/>
      <c r="HU19" s="98"/>
      <c r="HV19" s="98"/>
      <c r="HW19" s="98"/>
      <c r="HX19" s="98"/>
      <c r="HY19" s="98"/>
      <c r="HZ19" s="98"/>
      <c r="IA19" s="98"/>
      <c r="IB19" s="98"/>
      <c r="IC19" s="98"/>
      <c r="ID19" s="98"/>
      <c r="IE19" s="98"/>
      <c r="IF19" s="98"/>
      <c r="IG19" s="98"/>
      <c r="IH19" s="98"/>
      <c r="II19" s="98"/>
      <c r="IJ19" s="98"/>
      <c r="IK19" s="98"/>
      <c r="IL19" s="98"/>
      <c r="IM19" s="98"/>
      <c r="IN19" s="98"/>
      <c r="IO19" s="98"/>
      <c r="IP19" s="98"/>
      <c r="IQ19" s="98"/>
      <c r="IR19" s="98"/>
      <c r="IS19" s="98"/>
      <c r="IT19" s="98"/>
      <c r="IU19" s="98"/>
      <c r="IV19" s="98"/>
      <c r="IW19" s="98"/>
      <c r="IX19" s="98"/>
      <c r="IY19" s="98"/>
      <c r="IZ19" s="98"/>
      <c r="JA19" s="98"/>
      <c r="JB19" s="98"/>
      <c r="JC19" s="98"/>
      <c r="JD19" s="98"/>
      <c r="JE19" s="98"/>
      <c r="JF19" s="98"/>
      <c r="JG19" s="98"/>
      <c r="JH19" s="98"/>
    </row>
    <row r="20" spans="1:268" s="103" customFormat="1">
      <c r="A20" s="100" t="str">
        <f>прил.1!A20</f>
        <v>2.1.</v>
      </c>
      <c r="B20" s="109" t="str">
        <f>прил.1!B20</f>
        <v>ИБП</v>
      </c>
      <c r="C20" s="133" t="str">
        <f>прил.1!C20</f>
        <v>N_O02</v>
      </c>
      <c r="D20" s="130">
        <f>прил.1!D20</f>
        <v>2024</v>
      </c>
      <c r="E20" s="101">
        <v>2024</v>
      </c>
      <c r="F20" s="130">
        <v>2024</v>
      </c>
      <c r="G20" s="189">
        <f>прил.1!H20/1.2</f>
        <v>2.5750000000000002</v>
      </c>
      <c r="H20" s="189">
        <f>прил.1!K20/1.2</f>
        <v>2.8666666666666667</v>
      </c>
      <c r="I20" s="95">
        <f t="shared" si="0"/>
        <v>2.5750000000000002</v>
      </c>
      <c r="J20" s="189">
        <v>2.5750000000000002</v>
      </c>
      <c r="K20" s="189"/>
      <c r="L20" s="95">
        <f t="shared" ref="L20:L26" si="3">SUM(M20:N20)</f>
        <v>2.8666666666666667</v>
      </c>
      <c r="M20" s="95">
        <f>прил.1!N20/1.2</f>
        <v>2.8666666666666667</v>
      </c>
      <c r="N20" s="189"/>
      <c r="O20" s="189"/>
      <c r="P20" s="189">
        <v>2.5750000000000002</v>
      </c>
      <c r="Q20" s="189"/>
      <c r="R20" s="95">
        <v>2.8666666666666667</v>
      </c>
      <c r="S20" s="95">
        <v>2.5749999999999997</v>
      </c>
      <c r="T20" s="189">
        <f>прил.1!AF20</f>
        <v>2.8666666666666667</v>
      </c>
      <c r="U20" s="189">
        <f>прил.1!AN20</f>
        <v>0</v>
      </c>
      <c r="V20" s="189">
        <f>прил.1!AV20</f>
        <v>0</v>
      </c>
      <c r="W20" s="189">
        <f>прил.1!BD20</f>
        <v>0</v>
      </c>
      <c r="X20" s="189">
        <f>прил.1!BL20</f>
        <v>0</v>
      </c>
      <c r="Y20" s="189">
        <v>0</v>
      </c>
      <c r="Z20" s="189">
        <f>прил.1!AX20-прил.1!BD20</f>
        <v>0</v>
      </c>
      <c r="AA20" s="208">
        <f t="shared" si="1"/>
        <v>2.5749999999999997</v>
      </c>
      <c r="AB20" s="190">
        <f t="shared" si="2"/>
        <v>2.8666666666666667</v>
      </c>
      <c r="AC20" s="98"/>
      <c r="AD20" s="98"/>
      <c r="AE20" s="119"/>
      <c r="AF20" s="12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8"/>
      <c r="BF20" s="98"/>
      <c r="BG20" s="98"/>
      <c r="BH20" s="98"/>
      <c r="BI20" s="98"/>
      <c r="BJ20" s="98"/>
      <c r="BK20" s="98"/>
      <c r="BL20" s="98"/>
      <c r="BM20" s="98"/>
      <c r="BN20" s="98"/>
      <c r="BO20" s="98"/>
      <c r="BP20" s="98"/>
      <c r="BQ20" s="98"/>
      <c r="BR20" s="98"/>
      <c r="BS20" s="98"/>
      <c r="BT20" s="98"/>
      <c r="BU20" s="98"/>
      <c r="BV20" s="98"/>
      <c r="BW20" s="98"/>
      <c r="BX20" s="98"/>
      <c r="BY20" s="98"/>
      <c r="BZ20" s="98"/>
      <c r="CA20" s="98"/>
      <c r="CB20" s="98"/>
      <c r="CC20" s="98"/>
      <c r="CD20" s="98"/>
      <c r="CE20" s="98"/>
      <c r="CF20" s="98"/>
      <c r="CG20" s="98"/>
      <c r="CH20" s="98"/>
      <c r="CI20" s="98"/>
      <c r="CJ20" s="98"/>
      <c r="CK20" s="98"/>
      <c r="CL20" s="98"/>
      <c r="CM20" s="98"/>
      <c r="CN20" s="98"/>
      <c r="CO20" s="98"/>
      <c r="CP20" s="98"/>
      <c r="CQ20" s="98"/>
      <c r="CR20" s="98"/>
      <c r="CS20" s="98"/>
      <c r="CT20" s="98"/>
      <c r="CU20" s="98"/>
      <c r="CV20" s="98"/>
      <c r="CW20" s="98"/>
      <c r="CX20" s="98"/>
      <c r="CY20" s="98"/>
      <c r="CZ20" s="98"/>
      <c r="DA20" s="98"/>
      <c r="DB20" s="98"/>
      <c r="DC20" s="98"/>
      <c r="DD20" s="98"/>
      <c r="DE20" s="98"/>
      <c r="DF20" s="98"/>
      <c r="DG20" s="98"/>
      <c r="DH20" s="98"/>
      <c r="DI20" s="98"/>
      <c r="DJ20" s="98"/>
      <c r="DK20" s="98"/>
      <c r="DL20" s="98"/>
      <c r="DM20" s="98"/>
      <c r="DN20" s="98"/>
      <c r="DO20" s="98"/>
      <c r="DP20" s="98"/>
      <c r="DQ20" s="98"/>
      <c r="DR20" s="98"/>
      <c r="DS20" s="98"/>
      <c r="DT20" s="98"/>
      <c r="DU20" s="98"/>
      <c r="DV20" s="98"/>
      <c r="DW20" s="98"/>
      <c r="DX20" s="98"/>
      <c r="DY20" s="98"/>
      <c r="DZ20" s="98"/>
      <c r="EA20" s="98"/>
      <c r="EB20" s="98"/>
      <c r="EC20" s="98"/>
      <c r="ED20" s="98"/>
      <c r="EE20" s="98"/>
      <c r="EF20" s="98"/>
      <c r="EG20" s="98"/>
      <c r="EH20" s="98"/>
      <c r="EI20" s="98"/>
      <c r="EJ20" s="98"/>
      <c r="EK20" s="98"/>
      <c r="EL20" s="98"/>
      <c r="EM20" s="98"/>
      <c r="EN20" s="98"/>
      <c r="EO20" s="98"/>
      <c r="EP20" s="98"/>
      <c r="EQ20" s="98"/>
      <c r="ER20" s="98"/>
      <c r="ES20" s="98"/>
      <c r="ET20" s="98"/>
      <c r="EU20" s="98"/>
      <c r="EV20" s="98"/>
      <c r="EW20" s="98"/>
      <c r="EX20" s="98"/>
      <c r="EY20" s="98"/>
      <c r="EZ20" s="98"/>
      <c r="FA20" s="98"/>
      <c r="FB20" s="98"/>
      <c r="FC20" s="98"/>
      <c r="FD20" s="98"/>
      <c r="FE20" s="98"/>
      <c r="FF20" s="98"/>
      <c r="FG20" s="98"/>
      <c r="FH20" s="98"/>
      <c r="FI20" s="98"/>
      <c r="FJ20" s="98"/>
      <c r="FK20" s="98"/>
      <c r="FL20" s="98"/>
      <c r="FM20" s="98"/>
      <c r="FN20" s="98"/>
      <c r="FO20" s="98"/>
      <c r="FP20" s="98"/>
      <c r="FQ20" s="98"/>
      <c r="FR20" s="98"/>
      <c r="FS20" s="98"/>
      <c r="FT20" s="98"/>
      <c r="FU20" s="98"/>
      <c r="FV20" s="98"/>
      <c r="FW20" s="98"/>
      <c r="FX20" s="98"/>
      <c r="FY20" s="98"/>
      <c r="FZ20" s="98"/>
      <c r="GA20" s="98"/>
      <c r="GB20" s="98"/>
      <c r="GC20" s="98"/>
      <c r="GD20" s="98"/>
      <c r="GE20" s="98"/>
      <c r="GF20" s="98"/>
      <c r="GG20" s="98"/>
      <c r="GH20" s="98"/>
      <c r="GI20" s="98"/>
      <c r="GJ20" s="98"/>
      <c r="GK20" s="98"/>
      <c r="GL20" s="98"/>
      <c r="GM20" s="98"/>
      <c r="GN20" s="98"/>
      <c r="GO20" s="98"/>
      <c r="GP20" s="98"/>
      <c r="GQ20" s="98"/>
      <c r="GR20" s="98"/>
      <c r="GS20" s="98"/>
      <c r="GT20" s="98"/>
      <c r="GU20" s="98"/>
      <c r="GV20" s="98"/>
      <c r="GW20" s="98"/>
      <c r="GX20" s="98"/>
      <c r="GY20" s="98"/>
      <c r="GZ20" s="98"/>
      <c r="HA20" s="98"/>
      <c r="HB20" s="98"/>
      <c r="HC20" s="98"/>
      <c r="HD20" s="98"/>
      <c r="HE20" s="98"/>
      <c r="HF20" s="98"/>
      <c r="HG20" s="98"/>
      <c r="HH20" s="98"/>
      <c r="HI20" s="98"/>
      <c r="HJ20" s="98"/>
      <c r="HK20" s="98"/>
      <c r="HL20" s="98"/>
      <c r="HM20" s="98"/>
      <c r="HN20" s="98"/>
      <c r="HO20" s="98"/>
      <c r="HP20" s="98"/>
      <c r="HQ20" s="98"/>
      <c r="HR20" s="98"/>
      <c r="HS20" s="98"/>
      <c r="HT20" s="98"/>
      <c r="HU20" s="98"/>
      <c r="HV20" s="98"/>
      <c r="HW20" s="98"/>
      <c r="HX20" s="98"/>
      <c r="HY20" s="98"/>
      <c r="HZ20" s="98"/>
      <c r="IA20" s="98"/>
      <c r="IB20" s="98"/>
      <c r="IC20" s="98"/>
      <c r="ID20" s="98"/>
      <c r="IE20" s="98"/>
      <c r="IF20" s="98"/>
      <c r="IG20" s="98"/>
      <c r="IH20" s="98"/>
      <c r="II20" s="98"/>
      <c r="IJ20" s="98"/>
      <c r="IK20" s="98"/>
      <c r="IL20" s="98"/>
      <c r="IM20" s="98"/>
      <c r="IN20" s="98"/>
      <c r="IO20" s="98"/>
      <c r="IP20" s="98"/>
      <c r="IQ20" s="98"/>
      <c r="IR20" s="98"/>
      <c r="IS20" s="98"/>
      <c r="IT20" s="98"/>
      <c r="IU20" s="98"/>
      <c r="IV20" s="98"/>
      <c r="IW20" s="98"/>
      <c r="IX20" s="98"/>
      <c r="IY20" s="98"/>
      <c r="IZ20" s="98"/>
      <c r="JA20" s="98"/>
      <c r="JB20" s="98"/>
      <c r="JC20" s="98"/>
      <c r="JD20" s="98"/>
      <c r="JE20" s="98"/>
      <c r="JF20" s="98"/>
      <c r="JG20" s="98"/>
      <c r="JH20" s="98"/>
    </row>
    <row r="21" spans="1:268" s="103" customFormat="1">
      <c r="A21" s="100" t="str">
        <f>прил.1!A21</f>
        <v>2.2.</v>
      </c>
      <c r="B21" s="109" t="str">
        <f>прил.1!B21</f>
        <v>Сервер</v>
      </c>
      <c r="C21" s="133" t="str">
        <f>прил.1!C21</f>
        <v>N_O03</v>
      </c>
      <c r="D21" s="130">
        <f>прил.1!D21</f>
        <v>2025</v>
      </c>
      <c r="E21" s="101">
        <v>2025</v>
      </c>
      <c r="F21" s="130">
        <v>2024</v>
      </c>
      <c r="G21" s="189">
        <f>прил.1!H21/1.2</f>
        <v>38.1</v>
      </c>
      <c r="H21" s="189">
        <f>прил.1!K21/1.2</f>
        <v>40.033333333333331</v>
      </c>
      <c r="I21" s="95">
        <f t="shared" si="0"/>
        <v>38.1</v>
      </c>
      <c r="J21" s="189">
        <v>38.1</v>
      </c>
      <c r="K21" s="189"/>
      <c r="L21" s="95">
        <f t="shared" si="3"/>
        <v>40.033333333333331</v>
      </c>
      <c r="M21" s="95">
        <f>прил.1!N21/1.2</f>
        <v>40.033333333333331</v>
      </c>
      <c r="N21" s="189"/>
      <c r="O21" s="189"/>
      <c r="P21" s="189">
        <v>38.1</v>
      </c>
      <c r="Q21" s="189"/>
      <c r="R21" s="95">
        <v>40.03</v>
      </c>
      <c r="S21" s="95">
        <v>38.1</v>
      </c>
      <c r="T21" s="189">
        <f>прил.1!AF21</f>
        <v>0</v>
      </c>
      <c r="U21" s="189">
        <f>прил.1!AN21</f>
        <v>0</v>
      </c>
      <c r="V21" s="189">
        <f>прил.1!AO21/1.2</f>
        <v>40.033333333333331</v>
      </c>
      <c r="W21" s="189">
        <f>прил.1!BD21</f>
        <v>0</v>
      </c>
      <c r="X21" s="189">
        <f>прил.1!BL21</f>
        <v>0</v>
      </c>
      <c r="Y21" s="189">
        <v>0</v>
      </c>
      <c r="Z21" s="189">
        <f>прил.1!AX21-прил.1!BD21</f>
        <v>0</v>
      </c>
      <c r="AA21" s="208">
        <f t="shared" si="1"/>
        <v>38.1</v>
      </c>
      <c r="AB21" s="190">
        <f t="shared" si="2"/>
        <v>40.033333333333331</v>
      </c>
      <c r="AC21" s="98"/>
      <c r="AD21" s="98"/>
      <c r="AE21" s="119"/>
      <c r="AF21" s="12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8"/>
      <c r="BF21" s="98"/>
      <c r="BG21" s="98"/>
      <c r="BH21" s="98"/>
      <c r="BI21" s="98"/>
      <c r="BJ21" s="98"/>
      <c r="BK21" s="98"/>
      <c r="BL21" s="98"/>
      <c r="BM21" s="98"/>
      <c r="BN21" s="98"/>
      <c r="BO21" s="98"/>
      <c r="BP21" s="98"/>
      <c r="BQ21" s="98"/>
      <c r="BR21" s="98"/>
      <c r="BS21" s="98"/>
      <c r="BT21" s="98"/>
      <c r="BU21" s="98"/>
      <c r="BV21" s="98"/>
      <c r="BW21" s="98"/>
      <c r="BX21" s="98"/>
      <c r="BY21" s="98"/>
      <c r="BZ21" s="98"/>
      <c r="CA21" s="98"/>
      <c r="CB21" s="98"/>
      <c r="CC21" s="98"/>
      <c r="CD21" s="98"/>
      <c r="CE21" s="98"/>
      <c r="CF21" s="98"/>
      <c r="CG21" s="98"/>
      <c r="CH21" s="98"/>
      <c r="CI21" s="98"/>
      <c r="CJ21" s="98"/>
      <c r="CK21" s="98"/>
      <c r="CL21" s="98"/>
      <c r="CM21" s="98"/>
      <c r="CN21" s="98"/>
      <c r="CO21" s="98"/>
      <c r="CP21" s="98"/>
      <c r="CQ21" s="98"/>
      <c r="CR21" s="98"/>
      <c r="CS21" s="98"/>
      <c r="CT21" s="98"/>
      <c r="CU21" s="98"/>
      <c r="CV21" s="98"/>
      <c r="CW21" s="98"/>
      <c r="CX21" s="98"/>
      <c r="CY21" s="98"/>
      <c r="CZ21" s="98"/>
      <c r="DA21" s="98"/>
      <c r="DB21" s="98"/>
      <c r="DC21" s="98"/>
      <c r="DD21" s="98"/>
      <c r="DE21" s="98"/>
      <c r="DF21" s="98"/>
      <c r="DG21" s="98"/>
      <c r="DH21" s="98"/>
      <c r="DI21" s="98"/>
      <c r="DJ21" s="98"/>
      <c r="DK21" s="98"/>
      <c r="DL21" s="98"/>
      <c r="DM21" s="98"/>
      <c r="DN21" s="98"/>
      <c r="DO21" s="98"/>
      <c r="DP21" s="98"/>
      <c r="DQ21" s="98"/>
      <c r="DR21" s="98"/>
      <c r="DS21" s="98"/>
      <c r="DT21" s="98"/>
      <c r="DU21" s="98"/>
      <c r="DV21" s="98"/>
      <c r="DW21" s="98"/>
      <c r="DX21" s="98"/>
      <c r="DY21" s="98"/>
      <c r="DZ21" s="98"/>
      <c r="EA21" s="98"/>
      <c r="EB21" s="98"/>
      <c r="EC21" s="98"/>
      <c r="ED21" s="98"/>
      <c r="EE21" s="98"/>
      <c r="EF21" s="98"/>
      <c r="EG21" s="98"/>
      <c r="EH21" s="98"/>
      <c r="EI21" s="98"/>
      <c r="EJ21" s="98"/>
      <c r="EK21" s="98"/>
      <c r="EL21" s="98"/>
      <c r="EM21" s="98"/>
      <c r="EN21" s="98"/>
      <c r="EO21" s="98"/>
      <c r="EP21" s="98"/>
      <c r="EQ21" s="98"/>
      <c r="ER21" s="98"/>
      <c r="ES21" s="98"/>
      <c r="ET21" s="98"/>
      <c r="EU21" s="98"/>
      <c r="EV21" s="98"/>
      <c r="EW21" s="98"/>
      <c r="EX21" s="98"/>
      <c r="EY21" s="98"/>
      <c r="EZ21" s="98"/>
      <c r="FA21" s="98"/>
      <c r="FB21" s="98"/>
      <c r="FC21" s="98"/>
      <c r="FD21" s="98"/>
      <c r="FE21" s="98"/>
      <c r="FF21" s="98"/>
      <c r="FG21" s="98"/>
      <c r="FH21" s="98"/>
      <c r="FI21" s="98"/>
      <c r="FJ21" s="98"/>
      <c r="FK21" s="98"/>
      <c r="FL21" s="98"/>
      <c r="FM21" s="98"/>
      <c r="FN21" s="98"/>
      <c r="FO21" s="98"/>
      <c r="FP21" s="98"/>
      <c r="FQ21" s="98"/>
      <c r="FR21" s="98"/>
      <c r="FS21" s="98"/>
      <c r="FT21" s="98"/>
      <c r="FU21" s="98"/>
      <c r="FV21" s="98"/>
      <c r="FW21" s="98"/>
      <c r="FX21" s="98"/>
      <c r="FY21" s="98"/>
      <c r="FZ21" s="98"/>
      <c r="GA21" s="98"/>
      <c r="GB21" s="98"/>
      <c r="GC21" s="98"/>
      <c r="GD21" s="98"/>
      <c r="GE21" s="98"/>
      <c r="GF21" s="98"/>
      <c r="GG21" s="98"/>
      <c r="GH21" s="98"/>
      <c r="GI21" s="98"/>
      <c r="GJ21" s="98"/>
      <c r="GK21" s="98"/>
      <c r="GL21" s="98"/>
      <c r="GM21" s="98"/>
      <c r="GN21" s="98"/>
      <c r="GO21" s="98"/>
      <c r="GP21" s="98"/>
      <c r="GQ21" s="98"/>
      <c r="GR21" s="98"/>
      <c r="GS21" s="98"/>
      <c r="GT21" s="98"/>
      <c r="GU21" s="98"/>
      <c r="GV21" s="98"/>
      <c r="GW21" s="98"/>
      <c r="GX21" s="98"/>
      <c r="GY21" s="98"/>
      <c r="GZ21" s="98"/>
      <c r="HA21" s="98"/>
      <c r="HB21" s="98"/>
      <c r="HC21" s="98"/>
      <c r="HD21" s="98"/>
      <c r="HE21" s="98"/>
      <c r="HF21" s="98"/>
      <c r="HG21" s="98"/>
      <c r="HH21" s="98"/>
      <c r="HI21" s="98"/>
      <c r="HJ21" s="98"/>
      <c r="HK21" s="98"/>
      <c r="HL21" s="98"/>
      <c r="HM21" s="98"/>
      <c r="HN21" s="98"/>
      <c r="HO21" s="98"/>
      <c r="HP21" s="98"/>
      <c r="HQ21" s="98"/>
      <c r="HR21" s="98"/>
      <c r="HS21" s="98"/>
      <c r="HT21" s="98"/>
      <c r="HU21" s="98"/>
      <c r="HV21" s="98"/>
      <c r="HW21" s="98"/>
      <c r="HX21" s="98"/>
      <c r="HY21" s="98"/>
      <c r="HZ21" s="98"/>
      <c r="IA21" s="98"/>
      <c r="IB21" s="98"/>
      <c r="IC21" s="98"/>
      <c r="ID21" s="98"/>
      <c r="IE21" s="98"/>
      <c r="IF21" s="98"/>
      <c r="IG21" s="98"/>
      <c r="IH21" s="98"/>
      <c r="II21" s="98"/>
      <c r="IJ21" s="98"/>
      <c r="IK21" s="98"/>
      <c r="IL21" s="98"/>
      <c r="IM21" s="98"/>
      <c r="IN21" s="98"/>
      <c r="IO21" s="98"/>
      <c r="IP21" s="98"/>
      <c r="IQ21" s="98"/>
      <c r="IR21" s="98"/>
      <c r="IS21" s="98"/>
      <c r="IT21" s="98"/>
      <c r="IU21" s="98"/>
      <c r="IV21" s="98"/>
      <c r="IW21" s="98"/>
      <c r="IX21" s="98"/>
      <c r="IY21" s="98"/>
      <c r="IZ21" s="98"/>
      <c r="JA21" s="98"/>
      <c r="JB21" s="98"/>
      <c r="JC21" s="98"/>
      <c r="JD21" s="98"/>
      <c r="JE21" s="98"/>
      <c r="JF21" s="98"/>
      <c r="JG21" s="98"/>
      <c r="JH21" s="98"/>
    </row>
    <row r="22" spans="1:268" s="103" customFormat="1">
      <c r="A22" s="100" t="str">
        <f>прил.1!A22</f>
        <v>2.3.</v>
      </c>
      <c r="B22" s="109" t="str">
        <f>прил.1!B22</f>
        <v>СХД</v>
      </c>
      <c r="C22" s="133" t="str">
        <f>прил.1!C22</f>
        <v>N_O04</v>
      </c>
      <c r="D22" s="130">
        <f>прил.1!D22</f>
        <v>2024</v>
      </c>
      <c r="E22" s="101">
        <v>2024</v>
      </c>
      <c r="F22" s="130">
        <f>прил.1!E22</f>
        <v>2025</v>
      </c>
      <c r="G22" s="189">
        <f>прил.1!H22/1.2</f>
        <v>32.200000000000003</v>
      </c>
      <c r="H22" s="189">
        <f>прил.1!K22/1.2</f>
        <v>34.400000000000006</v>
      </c>
      <c r="I22" s="95">
        <f t="shared" si="0"/>
        <v>32.200000000000003</v>
      </c>
      <c r="J22" s="189">
        <v>32.200000000000003</v>
      </c>
      <c r="K22" s="189"/>
      <c r="L22" s="95">
        <f t="shared" si="3"/>
        <v>34.400000000000006</v>
      </c>
      <c r="M22" s="95">
        <f>прил.1!N22/1.2</f>
        <v>34.400000000000006</v>
      </c>
      <c r="N22" s="189"/>
      <c r="O22" s="189"/>
      <c r="P22" s="189">
        <v>32.200000000000003</v>
      </c>
      <c r="Q22" s="189"/>
      <c r="R22" s="95">
        <v>34.400000000000006</v>
      </c>
      <c r="S22" s="95">
        <v>15.775</v>
      </c>
      <c r="T22" s="189">
        <f>прил.1!AF22</f>
        <v>16.850000000000001</v>
      </c>
      <c r="U22" s="189">
        <f>прил.1!AG22/1.2</f>
        <v>16.425000000000001</v>
      </c>
      <c r="V22" s="189">
        <f>прил.1!AO22/1.2</f>
        <v>17.55</v>
      </c>
      <c r="W22" s="189">
        <f>прил.1!BD22</f>
        <v>0</v>
      </c>
      <c r="X22" s="189">
        <f>прил.1!BL22</f>
        <v>0</v>
      </c>
      <c r="Y22" s="189">
        <v>0</v>
      </c>
      <c r="Z22" s="189">
        <f>прил.1!AX22-прил.1!BD22</f>
        <v>0</v>
      </c>
      <c r="AA22" s="208">
        <f t="shared" si="1"/>
        <v>32.200000000000003</v>
      </c>
      <c r="AB22" s="190">
        <f t="shared" si="2"/>
        <v>34.400000000000006</v>
      </c>
      <c r="AC22" s="98"/>
      <c r="AD22" s="98"/>
      <c r="AE22" s="119"/>
      <c r="AF22" s="12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AW22" s="98"/>
      <c r="AX22" s="98"/>
      <c r="AY22" s="98"/>
      <c r="AZ22" s="98"/>
      <c r="BA22" s="98"/>
      <c r="BB22" s="98"/>
      <c r="BC22" s="98"/>
      <c r="BD22" s="98"/>
      <c r="BE22" s="98"/>
      <c r="BF22" s="98"/>
      <c r="BG22" s="98"/>
      <c r="BH22" s="98"/>
      <c r="BI22" s="98"/>
      <c r="BJ22" s="98"/>
      <c r="BK22" s="98"/>
      <c r="BL22" s="98"/>
      <c r="BM22" s="98"/>
      <c r="BN22" s="98"/>
      <c r="BO22" s="98"/>
      <c r="BP22" s="98"/>
      <c r="BQ22" s="98"/>
      <c r="BR22" s="98"/>
      <c r="BS22" s="98"/>
      <c r="BT22" s="98"/>
      <c r="BU22" s="98"/>
      <c r="BV22" s="98"/>
      <c r="BW22" s="98"/>
      <c r="BX22" s="98"/>
      <c r="BY22" s="98"/>
      <c r="BZ22" s="98"/>
      <c r="CA22" s="98"/>
      <c r="CB22" s="98"/>
      <c r="CC22" s="98"/>
      <c r="CD22" s="98"/>
      <c r="CE22" s="98"/>
      <c r="CF22" s="98"/>
      <c r="CG22" s="98"/>
      <c r="CH22" s="98"/>
      <c r="CI22" s="98"/>
      <c r="CJ22" s="98"/>
      <c r="CK22" s="98"/>
      <c r="CL22" s="98"/>
      <c r="CM22" s="98"/>
      <c r="CN22" s="98"/>
      <c r="CO22" s="98"/>
      <c r="CP22" s="98"/>
      <c r="CQ22" s="98"/>
      <c r="CR22" s="98"/>
      <c r="CS22" s="98"/>
      <c r="CT22" s="98"/>
      <c r="CU22" s="98"/>
      <c r="CV22" s="98"/>
      <c r="CW22" s="98"/>
      <c r="CX22" s="98"/>
      <c r="CY22" s="98"/>
      <c r="CZ22" s="98"/>
      <c r="DA22" s="98"/>
      <c r="DB22" s="98"/>
      <c r="DC22" s="98"/>
      <c r="DD22" s="98"/>
      <c r="DE22" s="98"/>
      <c r="DF22" s="98"/>
      <c r="DG22" s="98"/>
      <c r="DH22" s="98"/>
      <c r="DI22" s="98"/>
      <c r="DJ22" s="98"/>
      <c r="DK22" s="98"/>
      <c r="DL22" s="98"/>
      <c r="DM22" s="98"/>
      <c r="DN22" s="98"/>
      <c r="DO22" s="98"/>
      <c r="DP22" s="98"/>
      <c r="DQ22" s="98"/>
      <c r="DR22" s="98"/>
      <c r="DS22" s="98"/>
      <c r="DT22" s="98"/>
      <c r="DU22" s="98"/>
      <c r="DV22" s="98"/>
      <c r="DW22" s="98"/>
      <c r="DX22" s="98"/>
      <c r="DY22" s="98"/>
      <c r="DZ22" s="98"/>
      <c r="EA22" s="98"/>
      <c r="EB22" s="98"/>
      <c r="EC22" s="98"/>
      <c r="ED22" s="98"/>
      <c r="EE22" s="98"/>
      <c r="EF22" s="98"/>
      <c r="EG22" s="98"/>
      <c r="EH22" s="98"/>
      <c r="EI22" s="98"/>
      <c r="EJ22" s="98"/>
      <c r="EK22" s="98"/>
      <c r="EL22" s="98"/>
      <c r="EM22" s="98"/>
      <c r="EN22" s="98"/>
      <c r="EO22" s="98"/>
      <c r="EP22" s="98"/>
      <c r="EQ22" s="98"/>
      <c r="ER22" s="98"/>
      <c r="ES22" s="98"/>
      <c r="ET22" s="98"/>
      <c r="EU22" s="98"/>
      <c r="EV22" s="98"/>
      <c r="EW22" s="98"/>
      <c r="EX22" s="98"/>
      <c r="EY22" s="98"/>
      <c r="EZ22" s="98"/>
      <c r="FA22" s="98"/>
      <c r="FB22" s="98"/>
      <c r="FC22" s="98"/>
      <c r="FD22" s="98"/>
      <c r="FE22" s="98"/>
      <c r="FF22" s="98"/>
      <c r="FG22" s="98"/>
      <c r="FH22" s="98"/>
      <c r="FI22" s="98"/>
      <c r="FJ22" s="98"/>
      <c r="FK22" s="98"/>
      <c r="FL22" s="98"/>
      <c r="FM22" s="98"/>
      <c r="FN22" s="98"/>
      <c r="FO22" s="98"/>
      <c r="FP22" s="98"/>
      <c r="FQ22" s="98"/>
      <c r="FR22" s="98"/>
      <c r="FS22" s="98"/>
      <c r="FT22" s="98"/>
      <c r="FU22" s="98"/>
      <c r="FV22" s="98"/>
      <c r="FW22" s="98"/>
      <c r="FX22" s="98"/>
      <c r="FY22" s="98"/>
      <c r="FZ22" s="98"/>
      <c r="GA22" s="98"/>
      <c r="GB22" s="98"/>
      <c r="GC22" s="98"/>
      <c r="GD22" s="98"/>
      <c r="GE22" s="98"/>
      <c r="GF22" s="98"/>
      <c r="GG22" s="98"/>
      <c r="GH22" s="98"/>
      <c r="GI22" s="98"/>
      <c r="GJ22" s="98"/>
      <c r="GK22" s="98"/>
      <c r="GL22" s="98"/>
      <c r="GM22" s="98"/>
      <c r="GN22" s="98"/>
      <c r="GO22" s="98"/>
      <c r="GP22" s="98"/>
      <c r="GQ22" s="98"/>
      <c r="GR22" s="98"/>
      <c r="GS22" s="98"/>
      <c r="GT22" s="98"/>
      <c r="GU22" s="98"/>
      <c r="GV22" s="98"/>
      <c r="GW22" s="98"/>
      <c r="GX22" s="98"/>
      <c r="GY22" s="98"/>
      <c r="GZ22" s="98"/>
      <c r="HA22" s="98"/>
      <c r="HB22" s="98"/>
      <c r="HC22" s="98"/>
      <c r="HD22" s="98"/>
      <c r="HE22" s="98"/>
      <c r="HF22" s="98"/>
      <c r="HG22" s="98"/>
      <c r="HH22" s="98"/>
      <c r="HI22" s="98"/>
      <c r="HJ22" s="98"/>
      <c r="HK22" s="98"/>
      <c r="HL22" s="98"/>
      <c r="HM22" s="98"/>
      <c r="HN22" s="98"/>
      <c r="HO22" s="98"/>
      <c r="HP22" s="98"/>
      <c r="HQ22" s="98"/>
      <c r="HR22" s="98"/>
      <c r="HS22" s="98"/>
      <c r="HT22" s="98"/>
      <c r="HU22" s="98"/>
      <c r="HV22" s="98"/>
      <c r="HW22" s="98"/>
      <c r="HX22" s="98"/>
      <c r="HY22" s="98"/>
      <c r="HZ22" s="98"/>
      <c r="IA22" s="98"/>
      <c r="IB22" s="98"/>
      <c r="IC22" s="98"/>
      <c r="ID22" s="98"/>
      <c r="IE22" s="98"/>
      <c r="IF22" s="98"/>
      <c r="IG22" s="98"/>
      <c r="IH22" s="98"/>
      <c r="II22" s="98"/>
      <c r="IJ22" s="98"/>
      <c r="IK22" s="98"/>
      <c r="IL22" s="98"/>
      <c r="IM22" s="98"/>
      <c r="IN22" s="98"/>
      <c r="IO22" s="98"/>
      <c r="IP22" s="98"/>
      <c r="IQ22" s="98"/>
      <c r="IR22" s="98"/>
      <c r="IS22" s="98"/>
      <c r="IT22" s="98"/>
      <c r="IU22" s="98"/>
      <c r="IV22" s="98"/>
      <c r="IW22" s="98"/>
      <c r="IX22" s="98"/>
      <c r="IY22" s="98"/>
      <c r="IZ22" s="98"/>
      <c r="JA22" s="98"/>
      <c r="JB22" s="98"/>
      <c r="JC22" s="98"/>
      <c r="JD22" s="98"/>
      <c r="JE22" s="98"/>
      <c r="JF22" s="98"/>
      <c r="JG22" s="98"/>
      <c r="JH22" s="98"/>
    </row>
    <row r="23" spans="1:268" s="103" customFormat="1">
      <c r="A23" s="100" t="str">
        <f>прил.1!A23</f>
        <v>2.4.</v>
      </c>
      <c r="B23" s="109" t="str">
        <f>прил.1!B23</f>
        <v>Оргтехника</v>
      </c>
      <c r="C23" s="133" t="str">
        <f>прил.1!C23</f>
        <v>N_O05</v>
      </c>
      <c r="D23" s="130">
        <f>прил.1!D23</f>
        <v>2025</v>
      </c>
      <c r="E23" s="101">
        <v>2025</v>
      </c>
      <c r="F23" s="130">
        <f>прил.1!E23</f>
        <v>2025</v>
      </c>
      <c r="G23" s="189">
        <f>прил.1!H23/1.2</f>
        <v>23.441666666666666</v>
      </c>
      <c r="H23" s="189">
        <f>прил.1!K23/1.2</f>
        <v>23.441666666666666</v>
      </c>
      <c r="I23" s="95">
        <f t="shared" si="0"/>
        <v>23.441666666666666</v>
      </c>
      <c r="J23" s="189">
        <v>23.441666666666666</v>
      </c>
      <c r="K23" s="189"/>
      <c r="L23" s="95">
        <f t="shared" si="3"/>
        <v>23.441666666666666</v>
      </c>
      <c r="M23" s="95">
        <f>прил.1!N23/1.2</f>
        <v>23.441666666666666</v>
      </c>
      <c r="N23" s="189"/>
      <c r="O23" s="189"/>
      <c r="P23" s="189">
        <v>23.441666666666666</v>
      </c>
      <c r="Q23" s="189"/>
      <c r="R23" s="95">
        <v>23.441666666666666</v>
      </c>
      <c r="S23" s="95">
        <v>0</v>
      </c>
      <c r="T23" s="189">
        <f>прил.1!AF23</f>
        <v>0</v>
      </c>
      <c r="U23" s="189">
        <f>прил.1!AG23/1.2</f>
        <v>23.441666666666666</v>
      </c>
      <c r="V23" s="189">
        <f>прил.1!AO23/1.2</f>
        <v>23.441666666666666</v>
      </c>
      <c r="W23" s="189">
        <f>прил.1!BD23</f>
        <v>0</v>
      </c>
      <c r="X23" s="189">
        <f>прил.1!BL23</f>
        <v>0</v>
      </c>
      <c r="Y23" s="189">
        <v>0</v>
      </c>
      <c r="Z23" s="189">
        <f>прил.1!AX23-прил.1!BD23</f>
        <v>0</v>
      </c>
      <c r="AA23" s="208">
        <f t="shared" si="1"/>
        <v>23.441666666666666</v>
      </c>
      <c r="AB23" s="190">
        <f t="shared" si="2"/>
        <v>23.441666666666666</v>
      </c>
      <c r="AC23" s="98"/>
      <c r="AD23" s="98"/>
      <c r="AE23" s="119"/>
      <c r="AF23" s="12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  <c r="AT23" s="98"/>
      <c r="AU23" s="98"/>
      <c r="AV23" s="98"/>
      <c r="AW23" s="98"/>
      <c r="AX23" s="98"/>
      <c r="AY23" s="98"/>
      <c r="AZ23" s="98"/>
      <c r="BA23" s="98"/>
      <c r="BB23" s="98"/>
      <c r="BC23" s="98"/>
      <c r="BD23" s="98"/>
      <c r="BE23" s="98"/>
      <c r="BF23" s="98"/>
      <c r="BG23" s="98"/>
      <c r="BH23" s="98"/>
      <c r="BI23" s="98"/>
      <c r="BJ23" s="98"/>
      <c r="BK23" s="98"/>
      <c r="BL23" s="98"/>
      <c r="BM23" s="98"/>
      <c r="BN23" s="98"/>
      <c r="BO23" s="98"/>
      <c r="BP23" s="98"/>
      <c r="BQ23" s="98"/>
      <c r="BR23" s="98"/>
      <c r="BS23" s="98"/>
      <c r="BT23" s="98"/>
      <c r="BU23" s="98"/>
      <c r="BV23" s="98"/>
      <c r="BW23" s="98"/>
      <c r="BX23" s="98"/>
      <c r="BY23" s="98"/>
      <c r="BZ23" s="98"/>
      <c r="CA23" s="98"/>
      <c r="CB23" s="98"/>
      <c r="CC23" s="98"/>
      <c r="CD23" s="98"/>
      <c r="CE23" s="98"/>
      <c r="CF23" s="98"/>
      <c r="CG23" s="98"/>
      <c r="CH23" s="98"/>
      <c r="CI23" s="98"/>
      <c r="CJ23" s="98"/>
      <c r="CK23" s="98"/>
      <c r="CL23" s="98"/>
      <c r="CM23" s="98"/>
      <c r="CN23" s="98"/>
      <c r="CO23" s="98"/>
      <c r="CP23" s="98"/>
      <c r="CQ23" s="98"/>
      <c r="CR23" s="98"/>
      <c r="CS23" s="98"/>
      <c r="CT23" s="98"/>
      <c r="CU23" s="98"/>
      <c r="CV23" s="98"/>
      <c r="CW23" s="98"/>
      <c r="CX23" s="98"/>
      <c r="CY23" s="98"/>
      <c r="CZ23" s="98"/>
      <c r="DA23" s="98"/>
      <c r="DB23" s="98"/>
      <c r="DC23" s="98"/>
      <c r="DD23" s="98"/>
      <c r="DE23" s="98"/>
      <c r="DF23" s="98"/>
      <c r="DG23" s="98"/>
      <c r="DH23" s="98"/>
      <c r="DI23" s="98"/>
      <c r="DJ23" s="98"/>
      <c r="DK23" s="98"/>
      <c r="DL23" s="98"/>
      <c r="DM23" s="98"/>
      <c r="DN23" s="98"/>
      <c r="DO23" s="98"/>
      <c r="DP23" s="98"/>
      <c r="DQ23" s="98"/>
      <c r="DR23" s="98"/>
      <c r="DS23" s="98"/>
      <c r="DT23" s="98"/>
      <c r="DU23" s="98"/>
      <c r="DV23" s="98"/>
      <c r="DW23" s="98"/>
      <c r="DX23" s="98"/>
      <c r="DY23" s="98"/>
      <c r="DZ23" s="98"/>
      <c r="EA23" s="98"/>
      <c r="EB23" s="98"/>
      <c r="EC23" s="98"/>
      <c r="ED23" s="98"/>
      <c r="EE23" s="98"/>
      <c r="EF23" s="98"/>
      <c r="EG23" s="98"/>
      <c r="EH23" s="98"/>
      <c r="EI23" s="98"/>
      <c r="EJ23" s="98"/>
      <c r="EK23" s="98"/>
      <c r="EL23" s="98"/>
      <c r="EM23" s="98"/>
      <c r="EN23" s="98"/>
      <c r="EO23" s="98"/>
      <c r="EP23" s="98"/>
      <c r="EQ23" s="98"/>
      <c r="ER23" s="98"/>
      <c r="ES23" s="98"/>
      <c r="ET23" s="98"/>
      <c r="EU23" s="98"/>
      <c r="EV23" s="98"/>
      <c r="EW23" s="98"/>
      <c r="EX23" s="98"/>
      <c r="EY23" s="98"/>
      <c r="EZ23" s="98"/>
      <c r="FA23" s="98"/>
      <c r="FB23" s="98"/>
      <c r="FC23" s="98"/>
      <c r="FD23" s="98"/>
      <c r="FE23" s="98"/>
      <c r="FF23" s="98"/>
      <c r="FG23" s="98"/>
      <c r="FH23" s="98"/>
      <c r="FI23" s="98"/>
      <c r="FJ23" s="98"/>
      <c r="FK23" s="98"/>
      <c r="FL23" s="98"/>
      <c r="FM23" s="98"/>
      <c r="FN23" s="98"/>
      <c r="FO23" s="98"/>
      <c r="FP23" s="98"/>
      <c r="FQ23" s="98"/>
      <c r="FR23" s="98"/>
      <c r="FS23" s="98"/>
      <c r="FT23" s="98"/>
      <c r="FU23" s="98"/>
      <c r="FV23" s="98"/>
      <c r="FW23" s="98"/>
      <c r="FX23" s="98"/>
      <c r="FY23" s="98"/>
      <c r="FZ23" s="98"/>
      <c r="GA23" s="98"/>
      <c r="GB23" s="98"/>
      <c r="GC23" s="98"/>
      <c r="GD23" s="98"/>
      <c r="GE23" s="98"/>
      <c r="GF23" s="98"/>
      <c r="GG23" s="98"/>
      <c r="GH23" s="98"/>
      <c r="GI23" s="98"/>
      <c r="GJ23" s="98"/>
      <c r="GK23" s="98"/>
      <c r="GL23" s="98"/>
      <c r="GM23" s="98"/>
      <c r="GN23" s="98"/>
      <c r="GO23" s="98"/>
      <c r="GP23" s="98"/>
      <c r="GQ23" s="98"/>
      <c r="GR23" s="98"/>
      <c r="GS23" s="98"/>
      <c r="GT23" s="98"/>
      <c r="GU23" s="98"/>
      <c r="GV23" s="98"/>
      <c r="GW23" s="98"/>
      <c r="GX23" s="98"/>
      <c r="GY23" s="98"/>
      <c r="GZ23" s="98"/>
      <c r="HA23" s="98"/>
      <c r="HB23" s="98"/>
      <c r="HC23" s="98"/>
      <c r="HD23" s="98"/>
      <c r="HE23" s="98"/>
      <c r="HF23" s="98"/>
      <c r="HG23" s="98"/>
      <c r="HH23" s="98"/>
      <c r="HI23" s="98"/>
      <c r="HJ23" s="98"/>
      <c r="HK23" s="98"/>
      <c r="HL23" s="98"/>
      <c r="HM23" s="98"/>
      <c r="HN23" s="98"/>
      <c r="HO23" s="98"/>
      <c r="HP23" s="98"/>
      <c r="HQ23" s="98"/>
      <c r="HR23" s="98"/>
      <c r="HS23" s="98"/>
      <c r="HT23" s="98"/>
      <c r="HU23" s="98"/>
      <c r="HV23" s="98"/>
      <c r="HW23" s="98"/>
      <c r="HX23" s="98"/>
      <c r="HY23" s="98"/>
      <c r="HZ23" s="98"/>
      <c r="IA23" s="98"/>
      <c r="IB23" s="98"/>
      <c r="IC23" s="98"/>
      <c r="ID23" s="98"/>
      <c r="IE23" s="98"/>
      <c r="IF23" s="98"/>
      <c r="IG23" s="98"/>
      <c r="IH23" s="98"/>
      <c r="II23" s="98"/>
      <c r="IJ23" s="98"/>
      <c r="IK23" s="98"/>
      <c r="IL23" s="98"/>
      <c r="IM23" s="98"/>
      <c r="IN23" s="98"/>
      <c r="IO23" s="98"/>
      <c r="IP23" s="98"/>
      <c r="IQ23" s="98"/>
      <c r="IR23" s="98"/>
      <c r="IS23" s="98"/>
      <c r="IT23" s="98"/>
      <c r="IU23" s="98"/>
      <c r="IV23" s="98"/>
      <c r="IW23" s="98"/>
      <c r="IX23" s="98"/>
      <c r="IY23" s="98"/>
      <c r="IZ23" s="98"/>
      <c r="JA23" s="98"/>
      <c r="JB23" s="98"/>
      <c r="JC23" s="98"/>
      <c r="JD23" s="98"/>
      <c r="JE23" s="98"/>
      <c r="JF23" s="98"/>
      <c r="JG23" s="98"/>
      <c r="JH23" s="98"/>
    </row>
    <row r="24" spans="1:268" s="103" customFormat="1">
      <c r="A24" s="100" t="str">
        <f>прил.1!A24</f>
        <v>2.5.</v>
      </c>
      <c r="B24" s="109" t="str">
        <f>прил.1!B24</f>
        <v>Сетевые устройства и связь</v>
      </c>
      <c r="C24" s="133" t="str">
        <f>прил.1!C24</f>
        <v>N_O06</v>
      </c>
      <c r="D24" s="130">
        <f>прил.1!D24</f>
        <v>2025</v>
      </c>
      <c r="E24" s="101">
        <v>2025</v>
      </c>
      <c r="F24" s="130">
        <f>прил.1!E24</f>
        <v>2025</v>
      </c>
      <c r="G24" s="189">
        <f>прил.1!H24/1.2</f>
        <v>6.8666666666666671</v>
      </c>
      <c r="H24" s="189">
        <f>прил.1!K24/1.2</f>
        <v>6.8666666666666671</v>
      </c>
      <c r="I24" s="95">
        <f t="shared" si="0"/>
        <v>6.8666666666666671</v>
      </c>
      <c r="J24" s="189">
        <v>6.8666666666666671</v>
      </c>
      <c r="K24" s="189"/>
      <c r="L24" s="95">
        <f t="shared" si="3"/>
        <v>6.87</v>
      </c>
      <c r="M24" s="95">
        <v>6.87</v>
      </c>
      <c r="N24" s="189"/>
      <c r="O24" s="189"/>
      <c r="P24" s="189">
        <v>6.8666666666666671</v>
      </c>
      <c r="Q24" s="189"/>
      <c r="R24" s="95">
        <v>6.87</v>
      </c>
      <c r="S24" s="95">
        <v>0</v>
      </c>
      <c r="T24" s="189">
        <f>прил.1!AF24</f>
        <v>0</v>
      </c>
      <c r="U24" s="189">
        <f>прил.1!AG24/1.2</f>
        <v>6.8666666666666671</v>
      </c>
      <c r="V24" s="189">
        <f>прил.1!AO24/1.2</f>
        <v>6.8666666666666671</v>
      </c>
      <c r="W24" s="189">
        <f>прил.1!BD24</f>
        <v>0</v>
      </c>
      <c r="X24" s="189">
        <f>прил.1!BL24</f>
        <v>0</v>
      </c>
      <c r="Y24" s="189">
        <v>0</v>
      </c>
      <c r="Z24" s="189">
        <f>прил.1!AX24-прил.1!BD24</f>
        <v>0</v>
      </c>
      <c r="AA24" s="208">
        <f t="shared" si="1"/>
        <v>6.8666666666666671</v>
      </c>
      <c r="AB24" s="190">
        <f t="shared" si="2"/>
        <v>6.8666666666666671</v>
      </c>
      <c r="AC24" s="98"/>
      <c r="AD24" s="98"/>
      <c r="AE24" s="119"/>
      <c r="AF24" s="12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  <c r="AT24" s="98"/>
      <c r="AU24" s="98"/>
      <c r="AV24" s="98"/>
      <c r="AW24" s="98"/>
      <c r="AX24" s="98"/>
      <c r="AY24" s="98"/>
      <c r="AZ24" s="98"/>
      <c r="BA24" s="98"/>
      <c r="BB24" s="98"/>
      <c r="BC24" s="98"/>
      <c r="BD24" s="98"/>
      <c r="BE24" s="98"/>
      <c r="BF24" s="98"/>
      <c r="BG24" s="98"/>
      <c r="BH24" s="98"/>
      <c r="BI24" s="98"/>
      <c r="BJ24" s="98"/>
      <c r="BK24" s="98"/>
      <c r="BL24" s="98"/>
      <c r="BM24" s="98"/>
      <c r="BN24" s="98"/>
      <c r="BO24" s="98"/>
      <c r="BP24" s="98"/>
      <c r="BQ24" s="98"/>
      <c r="BR24" s="98"/>
      <c r="BS24" s="98"/>
      <c r="BT24" s="98"/>
      <c r="BU24" s="98"/>
      <c r="BV24" s="98"/>
      <c r="BW24" s="98"/>
      <c r="BX24" s="98"/>
      <c r="BY24" s="98"/>
      <c r="BZ24" s="98"/>
      <c r="CA24" s="98"/>
      <c r="CB24" s="98"/>
      <c r="CC24" s="98"/>
      <c r="CD24" s="98"/>
      <c r="CE24" s="98"/>
      <c r="CF24" s="98"/>
      <c r="CG24" s="98"/>
      <c r="CH24" s="98"/>
      <c r="CI24" s="98"/>
      <c r="CJ24" s="98"/>
      <c r="CK24" s="98"/>
      <c r="CL24" s="98"/>
      <c r="CM24" s="98"/>
      <c r="CN24" s="98"/>
      <c r="CO24" s="98"/>
      <c r="CP24" s="98"/>
      <c r="CQ24" s="98"/>
      <c r="CR24" s="98"/>
      <c r="CS24" s="98"/>
      <c r="CT24" s="98"/>
      <c r="CU24" s="98"/>
      <c r="CV24" s="98"/>
      <c r="CW24" s="98"/>
      <c r="CX24" s="98"/>
      <c r="CY24" s="98"/>
      <c r="CZ24" s="98"/>
      <c r="DA24" s="98"/>
      <c r="DB24" s="98"/>
      <c r="DC24" s="98"/>
      <c r="DD24" s="98"/>
      <c r="DE24" s="98"/>
      <c r="DF24" s="98"/>
      <c r="DG24" s="98"/>
      <c r="DH24" s="98"/>
      <c r="DI24" s="98"/>
      <c r="DJ24" s="98"/>
      <c r="DK24" s="98"/>
      <c r="DL24" s="98"/>
      <c r="DM24" s="98"/>
      <c r="DN24" s="98"/>
      <c r="DO24" s="98"/>
      <c r="DP24" s="98"/>
      <c r="DQ24" s="98"/>
      <c r="DR24" s="98"/>
      <c r="DS24" s="98"/>
      <c r="DT24" s="98"/>
      <c r="DU24" s="98"/>
      <c r="DV24" s="98"/>
      <c r="DW24" s="98"/>
      <c r="DX24" s="98"/>
      <c r="DY24" s="98"/>
      <c r="DZ24" s="98"/>
      <c r="EA24" s="98"/>
      <c r="EB24" s="98"/>
      <c r="EC24" s="98"/>
      <c r="ED24" s="98"/>
      <c r="EE24" s="98"/>
      <c r="EF24" s="98"/>
      <c r="EG24" s="98"/>
      <c r="EH24" s="98"/>
      <c r="EI24" s="98"/>
      <c r="EJ24" s="98"/>
      <c r="EK24" s="98"/>
      <c r="EL24" s="98"/>
      <c r="EM24" s="98"/>
      <c r="EN24" s="98"/>
      <c r="EO24" s="98"/>
      <c r="EP24" s="98"/>
      <c r="EQ24" s="98"/>
      <c r="ER24" s="98"/>
      <c r="ES24" s="98"/>
      <c r="ET24" s="98"/>
      <c r="EU24" s="98"/>
      <c r="EV24" s="98"/>
      <c r="EW24" s="98"/>
      <c r="EX24" s="98"/>
      <c r="EY24" s="98"/>
      <c r="EZ24" s="98"/>
      <c r="FA24" s="98"/>
      <c r="FB24" s="98"/>
      <c r="FC24" s="98"/>
      <c r="FD24" s="98"/>
      <c r="FE24" s="98"/>
      <c r="FF24" s="98"/>
      <c r="FG24" s="98"/>
      <c r="FH24" s="98"/>
      <c r="FI24" s="98"/>
      <c r="FJ24" s="98"/>
      <c r="FK24" s="98"/>
      <c r="FL24" s="98"/>
      <c r="FM24" s="98"/>
      <c r="FN24" s="98"/>
      <c r="FO24" s="98"/>
      <c r="FP24" s="98"/>
      <c r="FQ24" s="98"/>
      <c r="FR24" s="98"/>
      <c r="FS24" s="98"/>
      <c r="FT24" s="98"/>
      <c r="FU24" s="98"/>
      <c r="FV24" s="98"/>
      <c r="FW24" s="98"/>
      <c r="FX24" s="98"/>
      <c r="FY24" s="98"/>
      <c r="FZ24" s="98"/>
      <c r="GA24" s="98"/>
      <c r="GB24" s="98"/>
      <c r="GC24" s="98"/>
      <c r="GD24" s="98"/>
      <c r="GE24" s="98"/>
      <c r="GF24" s="98"/>
      <c r="GG24" s="98"/>
      <c r="GH24" s="98"/>
      <c r="GI24" s="98"/>
      <c r="GJ24" s="98"/>
      <c r="GK24" s="98"/>
      <c r="GL24" s="98"/>
      <c r="GM24" s="98"/>
      <c r="GN24" s="98"/>
      <c r="GO24" s="98"/>
      <c r="GP24" s="98"/>
      <c r="GQ24" s="98"/>
      <c r="GR24" s="98"/>
      <c r="GS24" s="98"/>
      <c r="GT24" s="98"/>
      <c r="GU24" s="98"/>
      <c r="GV24" s="98"/>
      <c r="GW24" s="98"/>
      <c r="GX24" s="98"/>
      <c r="GY24" s="98"/>
      <c r="GZ24" s="98"/>
      <c r="HA24" s="98"/>
      <c r="HB24" s="98"/>
      <c r="HC24" s="98"/>
      <c r="HD24" s="98"/>
      <c r="HE24" s="98"/>
      <c r="HF24" s="98"/>
      <c r="HG24" s="98"/>
      <c r="HH24" s="98"/>
      <c r="HI24" s="98"/>
      <c r="HJ24" s="98"/>
      <c r="HK24" s="98"/>
      <c r="HL24" s="98"/>
      <c r="HM24" s="98"/>
      <c r="HN24" s="98"/>
      <c r="HO24" s="98"/>
      <c r="HP24" s="98"/>
      <c r="HQ24" s="98"/>
      <c r="HR24" s="98"/>
      <c r="HS24" s="98"/>
      <c r="HT24" s="98"/>
      <c r="HU24" s="98"/>
      <c r="HV24" s="98"/>
      <c r="HW24" s="98"/>
      <c r="HX24" s="98"/>
      <c r="HY24" s="98"/>
      <c r="HZ24" s="98"/>
      <c r="IA24" s="98"/>
      <c r="IB24" s="98"/>
      <c r="IC24" s="98"/>
      <c r="ID24" s="98"/>
      <c r="IE24" s="98"/>
      <c r="IF24" s="98"/>
      <c r="IG24" s="98"/>
      <c r="IH24" s="98"/>
      <c r="II24" s="98"/>
      <c r="IJ24" s="98"/>
      <c r="IK24" s="98"/>
      <c r="IL24" s="98"/>
      <c r="IM24" s="98"/>
      <c r="IN24" s="98"/>
      <c r="IO24" s="98"/>
      <c r="IP24" s="98"/>
      <c r="IQ24" s="98"/>
      <c r="IR24" s="98"/>
      <c r="IS24" s="98"/>
      <c r="IT24" s="98"/>
      <c r="IU24" s="98"/>
      <c r="IV24" s="98"/>
      <c r="IW24" s="98"/>
      <c r="IX24" s="98"/>
      <c r="IY24" s="98"/>
      <c r="IZ24" s="98"/>
      <c r="JA24" s="98"/>
      <c r="JB24" s="98"/>
      <c r="JC24" s="98"/>
      <c r="JD24" s="98"/>
      <c r="JE24" s="98"/>
      <c r="JF24" s="98"/>
      <c r="JG24" s="98"/>
      <c r="JH24" s="98"/>
    </row>
    <row r="25" spans="1:268" s="103" customFormat="1">
      <c r="A25" s="100" t="str">
        <f>прил.1!A25</f>
        <v>2.6.</v>
      </c>
      <c r="B25" s="109" t="str">
        <f>прил.1!B25</f>
        <v>ЦОД</v>
      </c>
      <c r="C25" s="133" t="str">
        <f>прил.1!C25</f>
        <v>N_O07</v>
      </c>
      <c r="D25" s="130">
        <f>прил.1!D25</f>
        <v>2026</v>
      </c>
      <c r="E25" s="101">
        <v>2026</v>
      </c>
      <c r="F25" s="130">
        <f>прил.1!E25</f>
        <v>2026</v>
      </c>
      <c r="G25" s="189">
        <f>прил.1!H25/1.2</f>
        <v>41.733333333333334</v>
      </c>
      <c r="H25" s="189">
        <f>прил.1!K25/1.2</f>
        <v>41.733333333333334</v>
      </c>
      <c r="I25" s="95">
        <f t="shared" si="0"/>
        <v>41.733333333333334</v>
      </c>
      <c r="J25" s="189">
        <v>41.733333333333334</v>
      </c>
      <c r="K25" s="189"/>
      <c r="L25" s="95">
        <f t="shared" si="3"/>
        <v>41.73</v>
      </c>
      <c r="M25" s="95">
        <v>41.73</v>
      </c>
      <c r="N25" s="189"/>
      <c r="O25" s="189"/>
      <c r="P25" s="189">
        <v>41.733333333333334</v>
      </c>
      <c r="Q25" s="189"/>
      <c r="R25" s="95">
        <v>41.73</v>
      </c>
      <c r="S25" s="95">
        <v>0</v>
      </c>
      <c r="T25" s="189">
        <f>прил.1!AF25</f>
        <v>0</v>
      </c>
      <c r="U25" s="189">
        <f>прил.1!AN25</f>
        <v>0</v>
      </c>
      <c r="V25" s="189">
        <f>прил.1!AV25</f>
        <v>0</v>
      </c>
      <c r="W25" s="189">
        <f>прил.1!AW25/1.2</f>
        <v>41.733333333333334</v>
      </c>
      <c r="X25" s="189">
        <f>прил.1!BE25/1.2</f>
        <v>41.733333333333334</v>
      </c>
      <c r="Y25" s="189">
        <v>0</v>
      </c>
      <c r="Z25" s="189">
        <v>0</v>
      </c>
      <c r="AA25" s="208">
        <f t="shared" si="1"/>
        <v>41.733333333333334</v>
      </c>
      <c r="AB25" s="190">
        <f t="shared" si="2"/>
        <v>41.733333333333334</v>
      </c>
      <c r="AC25" s="98"/>
      <c r="AD25" s="98"/>
      <c r="AE25" s="119"/>
      <c r="AF25" s="12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  <c r="AT25" s="98"/>
      <c r="AU25" s="98"/>
      <c r="AV25" s="98"/>
      <c r="AW25" s="98"/>
      <c r="AX25" s="98"/>
      <c r="AY25" s="98"/>
      <c r="AZ25" s="98"/>
      <c r="BA25" s="98"/>
      <c r="BB25" s="98"/>
      <c r="BC25" s="98"/>
      <c r="BD25" s="98"/>
      <c r="BE25" s="98"/>
      <c r="BF25" s="98"/>
      <c r="BG25" s="98"/>
      <c r="BH25" s="98"/>
      <c r="BI25" s="98"/>
      <c r="BJ25" s="98"/>
      <c r="BK25" s="98"/>
      <c r="BL25" s="98"/>
      <c r="BM25" s="98"/>
      <c r="BN25" s="98"/>
      <c r="BO25" s="98"/>
      <c r="BP25" s="98"/>
      <c r="BQ25" s="98"/>
      <c r="BR25" s="98"/>
      <c r="BS25" s="98"/>
      <c r="BT25" s="98"/>
      <c r="BU25" s="98"/>
      <c r="BV25" s="98"/>
      <c r="BW25" s="98"/>
      <c r="BX25" s="98"/>
      <c r="BY25" s="98"/>
      <c r="BZ25" s="98"/>
      <c r="CA25" s="98"/>
      <c r="CB25" s="98"/>
      <c r="CC25" s="98"/>
      <c r="CD25" s="98"/>
      <c r="CE25" s="98"/>
      <c r="CF25" s="98"/>
      <c r="CG25" s="98"/>
      <c r="CH25" s="98"/>
      <c r="CI25" s="98"/>
      <c r="CJ25" s="98"/>
      <c r="CK25" s="98"/>
      <c r="CL25" s="98"/>
      <c r="CM25" s="98"/>
      <c r="CN25" s="98"/>
      <c r="CO25" s="98"/>
      <c r="CP25" s="98"/>
      <c r="CQ25" s="98"/>
      <c r="CR25" s="98"/>
      <c r="CS25" s="98"/>
      <c r="CT25" s="98"/>
      <c r="CU25" s="98"/>
      <c r="CV25" s="98"/>
      <c r="CW25" s="98"/>
      <c r="CX25" s="98"/>
      <c r="CY25" s="98"/>
      <c r="CZ25" s="98"/>
      <c r="DA25" s="98"/>
      <c r="DB25" s="98"/>
      <c r="DC25" s="98"/>
      <c r="DD25" s="98"/>
      <c r="DE25" s="98"/>
      <c r="DF25" s="98"/>
      <c r="DG25" s="98"/>
      <c r="DH25" s="98"/>
      <c r="DI25" s="98"/>
      <c r="DJ25" s="98"/>
      <c r="DK25" s="98"/>
      <c r="DL25" s="98"/>
      <c r="DM25" s="98"/>
      <c r="DN25" s="98"/>
      <c r="DO25" s="98"/>
      <c r="DP25" s="98"/>
      <c r="DQ25" s="98"/>
      <c r="DR25" s="98"/>
      <c r="DS25" s="98"/>
      <c r="DT25" s="98"/>
      <c r="DU25" s="98"/>
      <c r="DV25" s="98"/>
      <c r="DW25" s="98"/>
      <c r="DX25" s="98"/>
      <c r="DY25" s="98"/>
      <c r="DZ25" s="98"/>
      <c r="EA25" s="98"/>
      <c r="EB25" s="98"/>
      <c r="EC25" s="98"/>
      <c r="ED25" s="98"/>
      <c r="EE25" s="98"/>
      <c r="EF25" s="98"/>
      <c r="EG25" s="98"/>
      <c r="EH25" s="98"/>
      <c r="EI25" s="98"/>
      <c r="EJ25" s="98"/>
      <c r="EK25" s="98"/>
      <c r="EL25" s="98"/>
      <c r="EM25" s="98"/>
      <c r="EN25" s="98"/>
      <c r="EO25" s="98"/>
      <c r="EP25" s="98"/>
      <c r="EQ25" s="98"/>
      <c r="ER25" s="98"/>
      <c r="ES25" s="98"/>
      <c r="ET25" s="98"/>
      <c r="EU25" s="98"/>
      <c r="EV25" s="98"/>
      <c r="EW25" s="98"/>
      <c r="EX25" s="98"/>
      <c r="EY25" s="98"/>
      <c r="EZ25" s="98"/>
      <c r="FA25" s="98"/>
      <c r="FB25" s="98"/>
      <c r="FC25" s="98"/>
      <c r="FD25" s="98"/>
      <c r="FE25" s="98"/>
      <c r="FF25" s="98"/>
      <c r="FG25" s="98"/>
      <c r="FH25" s="98"/>
      <c r="FI25" s="98"/>
      <c r="FJ25" s="98"/>
      <c r="FK25" s="98"/>
      <c r="FL25" s="98"/>
      <c r="FM25" s="98"/>
      <c r="FN25" s="98"/>
      <c r="FO25" s="98"/>
      <c r="FP25" s="98"/>
      <c r="FQ25" s="98"/>
      <c r="FR25" s="98"/>
      <c r="FS25" s="98"/>
      <c r="FT25" s="98"/>
      <c r="FU25" s="98"/>
      <c r="FV25" s="98"/>
      <c r="FW25" s="98"/>
      <c r="FX25" s="98"/>
      <c r="FY25" s="98"/>
      <c r="FZ25" s="98"/>
      <c r="GA25" s="98"/>
      <c r="GB25" s="98"/>
      <c r="GC25" s="98"/>
      <c r="GD25" s="98"/>
      <c r="GE25" s="98"/>
      <c r="GF25" s="98"/>
      <c r="GG25" s="98"/>
      <c r="GH25" s="98"/>
      <c r="GI25" s="98"/>
      <c r="GJ25" s="98"/>
      <c r="GK25" s="98"/>
      <c r="GL25" s="98"/>
      <c r="GM25" s="98"/>
      <c r="GN25" s="98"/>
      <c r="GO25" s="98"/>
      <c r="GP25" s="98"/>
      <c r="GQ25" s="98"/>
      <c r="GR25" s="98"/>
      <c r="GS25" s="98"/>
      <c r="GT25" s="98"/>
      <c r="GU25" s="98"/>
      <c r="GV25" s="98"/>
      <c r="GW25" s="98"/>
      <c r="GX25" s="98"/>
      <c r="GY25" s="98"/>
      <c r="GZ25" s="98"/>
      <c r="HA25" s="98"/>
      <c r="HB25" s="98"/>
      <c r="HC25" s="98"/>
      <c r="HD25" s="98"/>
      <c r="HE25" s="98"/>
      <c r="HF25" s="98"/>
      <c r="HG25" s="98"/>
      <c r="HH25" s="98"/>
      <c r="HI25" s="98"/>
      <c r="HJ25" s="98"/>
      <c r="HK25" s="98"/>
      <c r="HL25" s="98"/>
      <c r="HM25" s="98"/>
      <c r="HN25" s="98"/>
      <c r="HO25" s="98"/>
      <c r="HP25" s="98"/>
      <c r="HQ25" s="98"/>
      <c r="HR25" s="98"/>
      <c r="HS25" s="98"/>
      <c r="HT25" s="98"/>
      <c r="HU25" s="98"/>
      <c r="HV25" s="98"/>
      <c r="HW25" s="98"/>
      <c r="HX25" s="98"/>
      <c r="HY25" s="98"/>
      <c r="HZ25" s="98"/>
      <c r="IA25" s="98"/>
      <c r="IB25" s="98"/>
      <c r="IC25" s="98"/>
      <c r="ID25" s="98"/>
      <c r="IE25" s="98"/>
      <c r="IF25" s="98"/>
      <c r="IG25" s="98"/>
      <c r="IH25" s="98"/>
      <c r="II25" s="98"/>
      <c r="IJ25" s="98"/>
      <c r="IK25" s="98"/>
      <c r="IL25" s="98"/>
      <c r="IM25" s="98"/>
      <c r="IN25" s="98"/>
      <c r="IO25" s="98"/>
      <c r="IP25" s="98"/>
      <c r="IQ25" s="98"/>
      <c r="IR25" s="98"/>
      <c r="IS25" s="98"/>
      <c r="IT25" s="98"/>
      <c r="IU25" s="98"/>
      <c r="IV25" s="98"/>
      <c r="IW25" s="98"/>
      <c r="IX25" s="98"/>
      <c r="IY25" s="98"/>
      <c r="IZ25" s="98"/>
      <c r="JA25" s="98"/>
      <c r="JB25" s="98"/>
      <c r="JC25" s="98"/>
      <c r="JD25" s="98"/>
      <c r="JE25" s="98"/>
      <c r="JF25" s="98"/>
      <c r="JG25" s="98"/>
      <c r="JH25" s="98"/>
    </row>
    <row r="26" spans="1:268" s="103" customFormat="1">
      <c r="A26" s="100" t="str">
        <f>прил.1!A26</f>
        <v>2.7.</v>
      </c>
      <c r="B26" s="109" t="str">
        <f>прил.1!B26</f>
        <v>Информационная безопасность</v>
      </c>
      <c r="C26" s="133" t="str">
        <f>прил.1!C26</f>
        <v>O_O03</v>
      </c>
      <c r="D26" s="130">
        <f>прил.1!D26</f>
        <v>2024</v>
      </c>
      <c r="E26" s="101">
        <v>2024</v>
      </c>
      <c r="F26" s="130">
        <f>прил.1!F26</f>
        <v>2025</v>
      </c>
      <c r="G26" s="189">
        <f>прил.1!H26/1.2</f>
        <v>0</v>
      </c>
      <c r="H26" s="189">
        <f>прил.1!K26/1.2</f>
        <v>51.524999999999999</v>
      </c>
      <c r="I26" s="95">
        <f t="shared" si="0"/>
        <v>0</v>
      </c>
      <c r="J26" s="189">
        <v>0</v>
      </c>
      <c r="K26" s="189"/>
      <c r="L26" s="95">
        <f t="shared" si="3"/>
        <v>51.524999999999999</v>
      </c>
      <c r="M26" s="95">
        <f>прил.1!N26/1.2</f>
        <v>51.524999999999999</v>
      </c>
      <c r="N26" s="189"/>
      <c r="O26" s="189"/>
      <c r="P26" s="189">
        <v>0</v>
      </c>
      <c r="Q26" s="189"/>
      <c r="R26" s="95">
        <v>51.524999999999999</v>
      </c>
      <c r="S26" s="95">
        <v>0</v>
      </c>
      <c r="T26" s="189">
        <f>прил.1!AF26</f>
        <v>32.5</v>
      </c>
      <c r="U26" s="189">
        <f>прил.1!AN26</f>
        <v>0</v>
      </c>
      <c r="V26" s="189">
        <f>прил.1!AO26/1.2</f>
        <v>19.024999999999999</v>
      </c>
      <c r="W26" s="189">
        <f>прил.1!BD26</f>
        <v>0</v>
      </c>
      <c r="X26" s="189">
        <f>прил.1!BL26</f>
        <v>0</v>
      </c>
      <c r="Y26" s="189">
        <v>0</v>
      </c>
      <c r="Z26" s="189">
        <f>прил.1!AX26-прил.1!BD26</f>
        <v>0</v>
      </c>
      <c r="AA26" s="208">
        <f t="shared" si="1"/>
        <v>0</v>
      </c>
      <c r="AB26" s="190">
        <f t="shared" si="2"/>
        <v>51.524999999999999</v>
      </c>
      <c r="AC26" s="98"/>
      <c r="AD26" s="98"/>
      <c r="AE26" s="119"/>
      <c r="AF26" s="12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  <c r="BM26" s="98"/>
      <c r="BN26" s="98"/>
      <c r="BO26" s="98"/>
      <c r="BP26" s="98"/>
      <c r="BQ26" s="98"/>
      <c r="BR26" s="98"/>
      <c r="BS26" s="98"/>
      <c r="BT26" s="98"/>
      <c r="BU26" s="98"/>
      <c r="BV26" s="98"/>
      <c r="BW26" s="98"/>
      <c r="BX26" s="98"/>
      <c r="BY26" s="98"/>
      <c r="BZ26" s="98"/>
      <c r="CA26" s="98"/>
      <c r="CB26" s="98"/>
      <c r="CC26" s="98"/>
      <c r="CD26" s="98"/>
      <c r="CE26" s="98"/>
      <c r="CF26" s="98"/>
      <c r="CG26" s="98"/>
      <c r="CH26" s="98"/>
      <c r="CI26" s="98"/>
      <c r="CJ26" s="98"/>
      <c r="CK26" s="98"/>
      <c r="CL26" s="98"/>
      <c r="CM26" s="98"/>
      <c r="CN26" s="98"/>
      <c r="CO26" s="98"/>
      <c r="CP26" s="98"/>
      <c r="CQ26" s="98"/>
      <c r="CR26" s="98"/>
      <c r="CS26" s="98"/>
      <c r="CT26" s="98"/>
      <c r="CU26" s="98"/>
      <c r="CV26" s="98"/>
      <c r="CW26" s="98"/>
      <c r="CX26" s="98"/>
      <c r="CY26" s="98"/>
      <c r="CZ26" s="98"/>
      <c r="DA26" s="98"/>
      <c r="DB26" s="98"/>
      <c r="DC26" s="98"/>
      <c r="DD26" s="98"/>
      <c r="DE26" s="98"/>
      <c r="DF26" s="98"/>
      <c r="DG26" s="98"/>
      <c r="DH26" s="98"/>
      <c r="DI26" s="98"/>
      <c r="DJ26" s="98"/>
      <c r="DK26" s="98"/>
      <c r="DL26" s="98"/>
      <c r="DM26" s="98"/>
      <c r="DN26" s="98"/>
      <c r="DO26" s="98"/>
      <c r="DP26" s="98"/>
      <c r="DQ26" s="98"/>
      <c r="DR26" s="98"/>
      <c r="DS26" s="98"/>
      <c r="DT26" s="98"/>
      <c r="DU26" s="98"/>
      <c r="DV26" s="98"/>
      <c r="DW26" s="98"/>
      <c r="DX26" s="98"/>
      <c r="DY26" s="98"/>
      <c r="DZ26" s="98"/>
      <c r="EA26" s="98"/>
      <c r="EB26" s="98"/>
      <c r="EC26" s="98"/>
      <c r="ED26" s="98"/>
      <c r="EE26" s="98"/>
      <c r="EF26" s="98"/>
      <c r="EG26" s="98"/>
      <c r="EH26" s="98"/>
      <c r="EI26" s="98"/>
      <c r="EJ26" s="98"/>
      <c r="EK26" s="98"/>
      <c r="EL26" s="98"/>
      <c r="EM26" s="98"/>
      <c r="EN26" s="98"/>
      <c r="EO26" s="98"/>
      <c r="EP26" s="98"/>
      <c r="EQ26" s="98"/>
      <c r="ER26" s="98"/>
      <c r="ES26" s="98"/>
      <c r="ET26" s="98"/>
      <c r="EU26" s="98"/>
      <c r="EV26" s="98"/>
      <c r="EW26" s="98"/>
      <c r="EX26" s="98"/>
      <c r="EY26" s="98"/>
      <c r="EZ26" s="98"/>
      <c r="FA26" s="98"/>
      <c r="FB26" s="98"/>
      <c r="FC26" s="98"/>
      <c r="FD26" s="98"/>
      <c r="FE26" s="98"/>
      <c r="FF26" s="98"/>
      <c r="FG26" s="98"/>
      <c r="FH26" s="98"/>
      <c r="FI26" s="98"/>
      <c r="FJ26" s="98"/>
      <c r="FK26" s="98"/>
      <c r="FL26" s="98"/>
      <c r="FM26" s="98"/>
      <c r="FN26" s="98"/>
      <c r="FO26" s="98"/>
      <c r="FP26" s="98"/>
      <c r="FQ26" s="98"/>
      <c r="FR26" s="98"/>
      <c r="FS26" s="98"/>
      <c r="FT26" s="98"/>
      <c r="FU26" s="98"/>
      <c r="FV26" s="98"/>
      <c r="FW26" s="98"/>
      <c r="FX26" s="98"/>
      <c r="FY26" s="98"/>
      <c r="FZ26" s="98"/>
      <c r="GA26" s="98"/>
      <c r="GB26" s="98"/>
      <c r="GC26" s="98"/>
      <c r="GD26" s="98"/>
      <c r="GE26" s="98"/>
      <c r="GF26" s="98"/>
      <c r="GG26" s="98"/>
      <c r="GH26" s="98"/>
      <c r="GI26" s="98"/>
      <c r="GJ26" s="98"/>
      <c r="GK26" s="98"/>
      <c r="GL26" s="98"/>
      <c r="GM26" s="98"/>
      <c r="GN26" s="98"/>
      <c r="GO26" s="98"/>
      <c r="GP26" s="98"/>
      <c r="GQ26" s="98"/>
      <c r="GR26" s="98"/>
      <c r="GS26" s="98"/>
      <c r="GT26" s="98"/>
      <c r="GU26" s="98"/>
      <c r="GV26" s="98"/>
      <c r="GW26" s="98"/>
      <c r="GX26" s="98"/>
      <c r="GY26" s="98"/>
      <c r="GZ26" s="98"/>
      <c r="HA26" s="98"/>
      <c r="HB26" s="98"/>
      <c r="HC26" s="98"/>
      <c r="HD26" s="98"/>
      <c r="HE26" s="98"/>
      <c r="HF26" s="98"/>
      <c r="HG26" s="98"/>
      <c r="HH26" s="98"/>
      <c r="HI26" s="98"/>
      <c r="HJ26" s="98"/>
      <c r="HK26" s="98"/>
      <c r="HL26" s="98"/>
      <c r="HM26" s="98"/>
      <c r="HN26" s="98"/>
      <c r="HO26" s="98"/>
      <c r="HP26" s="98"/>
      <c r="HQ26" s="98"/>
      <c r="HR26" s="98"/>
      <c r="HS26" s="98"/>
      <c r="HT26" s="98"/>
      <c r="HU26" s="98"/>
      <c r="HV26" s="98"/>
      <c r="HW26" s="98"/>
      <c r="HX26" s="98"/>
      <c r="HY26" s="98"/>
      <c r="HZ26" s="98"/>
      <c r="IA26" s="98"/>
      <c r="IB26" s="98"/>
      <c r="IC26" s="98"/>
      <c r="ID26" s="98"/>
      <c r="IE26" s="98"/>
      <c r="IF26" s="98"/>
      <c r="IG26" s="98"/>
      <c r="IH26" s="98"/>
      <c r="II26" s="98"/>
      <c r="IJ26" s="98"/>
      <c r="IK26" s="98"/>
      <c r="IL26" s="98"/>
      <c r="IM26" s="98"/>
      <c r="IN26" s="98"/>
      <c r="IO26" s="98"/>
      <c r="IP26" s="98"/>
      <c r="IQ26" s="98"/>
      <c r="IR26" s="98"/>
      <c r="IS26" s="98"/>
      <c r="IT26" s="98"/>
      <c r="IU26" s="98"/>
      <c r="IV26" s="98"/>
      <c r="IW26" s="98"/>
      <c r="IX26" s="98"/>
      <c r="IY26" s="98"/>
      <c r="IZ26" s="98"/>
      <c r="JA26" s="98"/>
      <c r="JB26" s="98"/>
      <c r="JC26" s="98"/>
      <c r="JD26" s="98"/>
      <c r="JE26" s="98"/>
      <c r="JF26" s="98"/>
      <c r="JG26" s="98"/>
      <c r="JH26" s="98"/>
    </row>
    <row r="27" spans="1:268" s="103" customFormat="1">
      <c r="A27" s="90" t="str">
        <f>прил.1!A27</f>
        <v>3.</v>
      </c>
      <c r="B27" s="91" t="str">
        <f>прил.1!B27</f>
        <v>Оснащение интеллектуальной системой учета</v>
      </c>
      <c r="C27" s="111"/>
      <c r="D27" s="93"/>
      <c r="E27" s="170"/>
      <c r="F27" s="93"/>
      <c r="G27" s="189"/>
      <c r="H27" s="95"/>
      <c r="I27" s="95"/>
      <c r="J27" s="189"/>
      <c r="K27" s="95"/>
      <c r="L27" s="95"/>
      <c r="M27" s="95"/>
      <c r="N27" s="189"/>
      <c r="O27" s="189"/>
      <c r="P27" s="189"/>
      <c r="Q27" s="189"/>
      <c r="R27" s="95"/>
      <c r="S27" s="95"/>
      <c r="T27" s="189"/>
      <c r="U27" s="189"/>
      <c r="V27" s="189"/>
      <c r="W27" s="189"/>
      <c r="X27" s="189"/>
      <c r="Y27" s="189"/>
      <c r="Z27" s="189"/>
      <c r="AA27" s="208"/>
      <c r="AB27" s="190"/>
      <c r="AC27" s="98"/>
      <c r="AD27" s="98"/>
      <c r="AE27" s="119"/>
      <c r="AF27" s="12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  <c r="AT27" s="98"/>
      <c r="AU27" s="98"/>
      <c r="AV27" s="98"/>
      <c r="AW27" s="98"/>
      <c r="AX27" s="98"/>
      <c r="AY27" s="98"/>
      <c r="AZ27" s="98"/>
      <c r="BA27" s="98"/>
      <c r="BB27" s="98"/>
      <c r="BC27" s="98"/>
      <c r="BD27" s="98"/>
      <c r="BE27" s="98"/>
      <c r="BF27" s="98"/>
      <c r="BG27" s="98"/>
      <c r="BH27" s="98"/>
      <c r="BI27" s="98"/>
      <c r="BJ27" s="98"/>
      <c r="BK27" s="98"/>
      <c r="BL27" s="98"/>
      <c r="BM27" s="98"/>
      <c r="BN27" s="98"/>
      <c r="BO27" s="98"/>
      <c r="BP27" s="98"/>
      <c r="BQ27" s="98"/>
      <c r="BR27" s="98"/>
      <c r="BS27" s="98"/>
      <c r="BT27" s="98"/>
      <c r="BU27" s="98"/>
      <c r="BV27" s="98"/>
      <c r="BW27" s="98"/>
      <c r="BX27" s="98"/>
      <c r="BY27" s="98"/>
      <c r="BZ27" s="98"/>
      <c r="CA27" s="98"/>
      <c r="CB27" s="98"/>
      <c r="CC27" s="98"/>
      <c r="CD27" s="98"/>
      <c r="CE27" s="98"/>
      <c r="CF27" s="98"/>
      <c r="CG27" s="98"/>
      <c r="CH27" s="98"/>
      <c r="CI27" s="98"/>
      <c r="CJ27" s="98"/>
      <c r="CK27" s="98"/>
      <c r="CL27" s="98"/>
      <c r="CM27" s="98"/>
      <c r="CN27" s="98"/>
      <c r="CO27" s="98"/>
      <c r="CP27" s="98"/>
      <c r="CQ27" s="98"/>
      <c r="CR27" s="98"/>
      <c r="CS27" s="98"/>
      <c r="CT27" s="98"/>
      <c r="CU27" s="98"/>
      <c r="CV27" s="98"/>
      <c r="CW27" s="98"/>
      <c r="CX27" s="98"/>
      <c r="CY27" s="98"/>
      <c r="CZ27" s="98"/>
      <c r="DA27" s="98"/>
      <c r="DB27" s="98"/>
      <c r="DC27" s="98"/>
      <c r="DD27" s="98"/>
      <c r="DE27" s="98"/>
      <c r="DF27" s="98"/>
      <c r="DG27" s="98"/>
      <c r="DH27" s="98"/>
      <c r="DI27" s="98"/>
      <c r="DJ27" s="98"/>
      <c r="DK27" s="98"/>
      <c r="DL27" s="98"/>
      <c r="DM27" s="98"/>
      <c r="DN27" s="98"/>
      <c r="DO27" s="98"/>
      <c r="DP27" s="98"/>
      <c r="DQ27" s="98"/>
      <c r="DR27" s="98"/>
      <c r="DS27" s="98"/>
      <c r="DT27" s="98"/>
      <c r="DU27" s="98"/>
      <c r="DV27" s="98"/>
      <c r="DW27" s="98"/>
      <c r="DX27" s="98"/>
      <c r="DY27" s="98"/>
      <c r="DZ27" s="98"/>
      <c r="EA27" s="98"/>
      <c r="EB27" s="98"/>
      <c r="EC27" s="98"/>
      <c r="ED27" s="98"/>
      <c r="EE27" s="98"/>
      <c r="EF27" s="98"/>
      <c r="EG27" s="98"/>
      <c r="EH27" s="98"/>
      <c r="EI27" s="98"/>
      <c r="EJ27" s="98"/>
      <c r="EK27" s="98"/>
      <c r="EL27" s="98"/>
      <c r="EM27" s="98"/>
      <c r="EN27" s="98"/>
      <c r="EO27" s="98"/>
      <c r="EP27" s="98"/>
      <c r="EQ27" s="98"/>
      <c r="ER27" s="98"/>
      <c r="ES27" s="98"/>
      <c r="ET27" s="98"/>
      <c r="EU27" s="98"/>
      <c r="EV27" s="98"/>
      <c r="EW27" s="98"/>
      <c r="EX27" s="98"/>
      <c r="EY27" s="98"/>
      <c r="EZ27" s="98"/>
      <c r="FA27" s="98"/>
      <c r="FB27" s="98"/>
      <c r="FC27" s="98"/>
      <c r="FD27" s="98"/>
      <c r="FE27" s="98"/>
      <c r="FF27" s="98"/>
      <c r="FG27" s="98"/>
      <c r="FH27" s="98"/>
      <c r="FI27" s="98"/>
      <c r="FJ27" s="98"/>
      <c r="FK27" s="98"/>
      <c r="FL27" s="98"/>
      <c r="FM27" s="98"/>
      <c r="FN27" s="98"/>
      <c r="FO27" s="98"/>
      <c r="FP27" s="98"/>
      <c r="FQ27" s="98"/>
      <c r="FR27" s="98"/>
      <c r="FS27" s="98"/>
      <c r="FT27" s="98"/>
      <c r="FU27" s="98"/>
      <c r="FV27" s="98"/>
      <c r="FW27" s="98"/>
      <c r="FX27" s="98"/>
      <c r="FY27" s="98"/>
      <c r="FZ27" s="98"/>
      <c r="GA27" s="98"/>
      <c r="GB27" s="98"/>
      <c r="GC27" s="98"/>
      <c r="GD27" s="98"/>
      <c r="GE27" s="98"/>
      <c r="GF27" s="98"/>
      <c r="GG27" s="98"/>
      <c r="GH27" s="98"/>
      <c r="GI27" s="98"/>
      <c r="GJ27" s="98"/>
      <c r="GK27" s="98"/>
      <c r="GL27" s="98"/>
      <c r="GM27" s="98"/>
      <c r="GN27" s="98"/>
      <c r="GO27" s="98"/>
      <c r="GP27" s="98"/>
      <c r="GQ27" s="98"/>
      <c r="GR27" s="98"/>
      <c r="GS27" s="98"/>
      <c r="GT27" s="98"/>
      <c r="GU27" s="98"/>
      <c r="GV27" s="98"/>
      <c r="GW27" s="98"/>
      <c r="GX27" s="98"/>
      <c r="GY27" s="98"/>
      <c r="GZ27" s="98"/>
      <c r="HA27" s="98"/>
      <c r="HB27" s="98"/>
      <c r="HC27" s="98"/>
      <c r="HD27" s="98"/>
      <c r="HE27" s="98"/>
      <c r="HF27" s="98"/>
      <c r="HG27" s="98"/>
      <c r="HH27" s="98"/>
      <c r="HI27" s="98"/>
      <c r="HJ27" s="98"/>
      <c r="HK27" s="98"/>
      <c r="HL27" s="98"/>
      <c r="HM27" s="98"/>
      <c r="HN27" s="98"/>
      <c r="HO27" s="98"/>
      <c r="HP27" s="98"/>
      <c r="HQ27" s="98"/>
      <c r="HR27" s="98"/>
      <c r="HS27" s="98"/>
      <c r="HT27" s="98"/>
      <c r="HU27" s="98"/>
      <c r="HV27" s="98"/>
      <c r="HW27" s="98"/>
      <c r="HX27" s="98"/>
      <c r="HY27" s="98"/>
      <c r="HZ27" s="98"/>
      <c r="IA27" s="98"/>
      <c r="IB27" s="98"/>
      <c r="IC27" s="98"/>
      <c r="ID27" s="98"/>
      <c r="IE27" s="98"/>
      <c r="IF27" s="98"/>
      <c r="IG27" s="98"/>
      <c r="IH27" s="98"/>
      <c r="II27" s="98"/>
      <c r="IJ27" s="98"/>
      <c r="IK27" s="98"/>
      <c r="IL27" s="98"/>
      <c r="IM27" s="98"/>
      <c r="IN27" s="98"/>
      <c r="IO27" s="98"/>
      <c r="IP27" s="98"/>
      <c r="IQ27" s="98"/>
      <c r="IR27" s="98"/>
      <c r="IS27" s="98"/>
      <c r="IT27" s="98"/>
      <c r="IU27" s="98"/>
      <c r="IV27" s="98"/>
      <c r="IW27" s="98"/>
      <c r="IX27" s="98"/>
      <c r="IY27" s="98"/>
      <c r="IZ27" s="98"/>
      <c r="JA27" s="98"/>
      <c r="JB27" s="98"/>
      <c r="JC27" s="98"/>
      <c r="JD27" s="98"/>
      <c r="JE27" s="98"/>
      <c r="JF27" s="98"/>
      <c r="JG27" s="98"/>
      <c r="JH27" s="98"/>
    </row>
    <row r="28" spans="1:268" s="103" customFormat="1">
      <c r="A28" s="100" t="str">
        <f>прил.1!A28</f>
        <v>3.1.</v>
      </c>
      <c r="B28" s="109" t="str">
        <f>прил.1!B28</f>
        <v xml:space="preserve">Оборудование многоквартирных жилых домов интеллектуальной системой учета </v>
      </c>
      <c r="C28" s="92" t="str">
        <f>прил.1!C28</f>
        <v>N_O01</v>
      </c>
      <c r="D28" s="130">
        <f>прил.1!D28</f>
        <v>2024</v>
      </c>
      <c r="E28" s="130">
        <v>2026</v>
      </c>
      <c r="F28" s="130">
        <f>прил.1!E28</f>
        <v>2026</v>
      </c>
      <c r="G28" s="189">
        <f>прил.1!H28/1.2</f>
        <v>516.875</v>
      </c>
      <c r="H28" s="189">
        <f>прил.1!K28/1.2</f>
        <v>691.55000000000007</v>
      </c>
      <c r="I28" s="95">
        <f t="shared" si="0"/>
        <v>516.875</v>
      </c>
      <c r="J28" s="189">
        <v>516.875</v>
      </c>
      <c r="K28" s="189"/>
      <c r="L28" s="95">
        <f>SUM(M28:N28)</f>
        <v>691.55000000000007</v>
      </c>
      <c r="M28" s="95">
        <f>прил.1!N28/1.2</f>
        <v>691.55000000000007</v>
      </c>
      <c r="N28" s="189"/>
      <c r="O28" s="189"/>
      <c r="P28" s="189">
        <v>516.875</v>
      </c>
      <c r="Q28" s="189"/>
      <c r="R28" s="95">
        <v>691.55000000000007</v>
      </c>
      <c r="S28" s="95">
        <v>165.39166666666668</v>
      </c>
      <c r="T28" s="189">
        <f>прил.1!AF28</f>
        <v>170.49166666666667</v>
      </c>
      <c r="U28" s="189">
        <f>прил.1!AG28/1.2</f>
        <v>172.28333333333336</v>
      </c>
      <c r="V28" s="189">
        <f>прил.1!AO28/1.2</f>
        <v>172.28333333333336</v>
      </c>
      <c r="W28" s="189">
        <f>прил.1!AW28/1.2</f>
        <v>179.19166666666666</v>
      </c>
      <c r="X28" s="189">
        <f>прил.1!BE28/1.2</f>
        <v>179.19166666666666</v>
      </c>
      <c r="Y28" s="189">
        <v>0</v>
      </c>
      <c r="Z28" s="189">
        <f>прил.1!BU28/1.2</f>
        <v>169.58333333333334</v>
      </c>
      <c r="AA28" s="208">
        <f t="shared" si="1"/>
        <v>516.86666666666679</v>
      </c>
      <c r="AB28" s="190">
        <f t="shared" si="2"/>
        <v>691.55000000000007</v>
      </c>
      <c r="AC28" s="98"/>
      <c r="AD28" s="98"/>
      <c r="AE28" s="119"/>
      <c r="AF28" s="12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  <c r="AT28" s="98"/>
      <c r="AU28" s="98"/>
      <c r="AV28" s="98"/>
      <c r="AW28" s="98"/>
      <c r="AX28" s="98"/>
      <c r="AY28" s="98"/>
      <c r="AZ28" s="98"/>
      <c r="BA28" s="98"/>
      <c r="BB28" s="98"/>
      <c r="BC28" s="98"/>
      <c r="BD28" s="98"/>
      <c r="BE28" s="98"/>
      <c r="BF28" s="98"/>
      <c r="BG28" s="98"/>
      <c r="BH28" s="98"/>
      <c r="BI28" s="98"/>
      <c r="BJ28" s="98"/>
      <c r="BK28" s="98"/>
      <c r="BL28" s="98"/>
      <c r="BM28" s="98"/>
      <c r="BN28" s="98"/>
      <c r="BO28" s="98"/>
      <c r="BP28" s="98"/>
      <c r="BQ28" s="98"/>
      <c r="BR28" s="98"/>
      <c r="BS28" s="98"/>
      <c r="BT28" s="98"/>
      <c r="BU28" s="98"/>
      <c r="BV28" s="98"/>
      <c r="BW28" s="98"/>
      <c r="BX28" s="98"/>
      <c r="BY28" s="98"/>
      <c r="BZ28" s="98"/>
      <c r="CA28" s="98"/>
      <c r="CB28" s="98"/>
      <c r="CC28" s="98"/>
      <c r="CD28" s="98"/>
      <c r="CE28" s="98"/>
      <c r="CF28" s="98"/>
      <c r="CG28" s="98"/>
      <c r="CH28" s="98"/>
      <c r="CI28" s="98"/>
      <c r="CJ28" s="98"/>
      <c r="CK28" s="98"/>
      <c r="CL28" s="98"/>
      <c r="CM28" s="98"/>
      <c r="CN28" s="98"/>
      <c r="CO28" s="98"/>
      <c r="CP28" s="98"/>
      <c r="CQ28" s="98"/>
      <c r="CR28" s="98"/>
      <c r="CS28" s="98"/>
      <c r="CT28" s="98"/>
      <c r="CU28" s="98"/>
      <c r="CV28" s="98"/>
      <c r="CW28" s="98"/>
      <c r="CX28" s="98"/>
      <c r="CY28" s="98"/>
      <c r="CZ28" s="98"/>
      <c r="DA28" s="98"/>
      <c r="DB28" s="98"/>
      <c r="DC28" s="98"/>
      <c r="DD28" s="98"/>
      <c r="DE28" s="98"/>
      <c r="DF28" s="98"/>
      <c r="DG28" s="98"/>
      <c r="DH28" s="98"/>
      <c r="DI28" s="98"/>
      <c r="DJ28" s="98"/>
      <c r="DK28" s="98"/>
      <c r="DL28" s="98"/>
      <c r="DM28" s="98"/>
      <c r="DN28" s="98"/>
      <c r="DO28" s="98"/>
      <c r="DP28" s="98"/>
      <c r="DQ28" s="98"/>
      <c r="DR28" s="98"/>
      <c r="DS28" s="98"/>
      <c r="DT28" s="98"/>
      <c r="DU28" s="98"/>
      <c r="DV28" s="98"/>
      <c r="DW28" s="98"/>
      <c r="DX28" s="98"/>
      <c r="DY28" s="98"/>
      <c r="DZ28" s="98"/>
      <c r="EA28" s="98"/>
      <c r="EB28" s="98"/>
      <c r="EC28" s="98"/>
      <c r="ED28" s="98"/>
      <c r="EE28" s="98"/>
      <c r="EF28" s="98"/>
      <c r="EG28" s="98"/>
      <c r="EH28" s="98"/>
      <c r="EI28" s="98"/>
      <c r="EJ28" s="98"/>
      <c r="EK28" s="98"/>
      <c r="EL28" s="98"/>
      <c r="EM28" s="98"/>
      <c r="EN28" s="98"/>
      <c r="EO28" s="98"/>
      <c r="EP28" s="98"/>
      <c r="EQ28" s="98"/>
      <c r="ER28" s="98"/>
      <c r="ES28" s="98"/>
      <c r="ET28" s="98"/>
      <c r="EU28" s="98"/>
      <c r="EV28" s="98"/>
      <c r="EW28" s="98"/>
      <c r="EX28" s="98"/>
      <c r="EY28" s="98"/>
      <c r="EZ28" s="98"/>
      <c r="FA28" s="98"/>
      <c r="FB28" s="98"/>
      <c r="FC28" s="98"/>
      <c r="FD28" s="98"/>
      <c r="FE28" s="98"/>
      <c r="FF28" s="98"/>
      <c r="FG28" s="98"/>
      <c r="FH28" s="98"/>
      <c r="FI28" s="98"/>
      <c r="FJ28" s="98"/>
      <c r="FK28" s="98"/>
      <c r="FL28" s="98"/>
      <c r="FM28" s="98"/>
      <c r="FN28" s="98"/>
      <c r="FO28" s="98"/>
      <c r="FP28" s="98"/>
      <c r="FQ28" s="98"/>
      <c r="FR28" s="98"/>
      <c r="FS28" s="98"/>
      <c r="FT28" s="98"/>
      <c r="FU28" s="98"/>
      <c r="FV28" s="98"/>
      <c r="FW28" s="98"/>
      <c r="FX28" s="98"/>
      <c r="FY28" s="98"/>
      <c r="FZ28" s="98"/>
      <c r="GA28" s="98"/>
      <c r="GB28" s="98"/>
      <c r="GC28" s="98"/>
      <c r="GD28" s="98"/>
      <c r="GE28" s="98"/>
      <c r="GF28" s="98"/>
      <c r="GG28" s="98"/>
      <c r="GH28" s="98"/>
      <c r="GI28" s="98"/>
      <c r="GJ28" s="98"/>
      <c r="GK28" s="98"/>
      <c r="GL28" s="98"/>
      <c r="GM28" s="98"/>
      <c r="GN28" s="98"/>
      <c r="GO28" s="98"/>
      <c r="GP28" s="98"/>
      <c r="GQ28" s="98"/>
      <c r="GR28" s="98"/>
      <c r="GS28" s="98"/>
      <c r="GT28" s="98"/>
      <c r="GU28" s="98"/>
      <c r="GV28" s="98"/>
      <c r="GW28" s="98"/>
      <c r="GX28" s="98"/>
      <c r="GY28" s="98"/>
      <c r="GZ28" s="98"/>
      <c r="HA28" s="98"/>
      <c r="HB28" s="98"/>
      <c r="HC28" s="98"/>
      <c r="HD28" s="98"/>
      <c r="HE28" s="98"/>
      <c r="HF28" s="98"/>
      <c r="HG28" s="98"/>
      <c r="HH28" s="98"/>
      <c r="HI28" s="98"/>
      <c r="HJ28" s="98"/>
      <c r="HK28" s="98"/>
      <c r="HL28" s="98"/>
      <c r="HM28" s="98"/>
      <c r="HN28" s="98"/>
      <c r="HO28" s="98"/>
      <c r="HP28" s="98"/>
      <c r="HQ28" s="98"/>
      <c r="HR28" s="98"/>
      <c r="HS28" s="98"/>
      <c r="HT28" s="98"/>
      <c r="HU28" s="98"/>
      <c r="HV28" s="98"/>
      <c r="HW28" s="98"/>
      <c r="HX28" s="98"/>
      <c r="HY28" s="98"/>
      <c r="HZ28" s="98"/>
      <c r="IA28" s="98"/>
      <c r="IB28" s="98"/>
      <c r="IC28" s="98"/>
      <c r="ID28" s="98"/>
      <c r="IE28" s="98"/>
      <c r="IF28" s="98"/>
      <c r="IG28" s="98"/>
      <c r="IH28" s="98"/>
      <c r="II28" s="98"/>
      <c r="IJ28" s="98"/>
      <c r="IK28" s="98"/>
      <c r="IL28" s="98"/>
      <c r="IM28" s="98"/>
      <c r="IN28" s="98"/>
      <c r="IO28" s="98"/>
      <c r="IP28" s="98"/>
      <c r="IQ28" s="98"/>
      <c r="IR28" s="98"/>
      <c r="IS28" s="98"/>
      <c r="IT28" s="98"/>
      <c r="IU28" s="98"/>
      <c r="IV28" s="98"/>
      <c r="IW28" s="98"/>
      <c r="IX28" s="98"/>
      <c r="IY28" s="98"/>
      <c r="IZ28" s="98"/>
      <c r="JA28" s="98"/>
      <c r="JB28" s="98"/>
      <c r="JC28" s="98"/>
      <c r="JD28" s="98"/>
      <c r="JE28" s="98"/>
      <c r="JF28" s="98"/>
      <c r="JG28" s="98"/>
      <c r="JH28" s="98"/>
    </row>
    <row r="29" spans="1:268" s="103" customFormat="1">
      <c r="A29" s="121" t="str">
        <f>прил.1!A29</f>
        <v>4.</v>
      </c>
      <c r="B29" s="106" t="str">
        <f>прил.1!B29</f>
        <v>Иные проекты</v>
      </c>
      <c r="C29" s="92"/>
      <c r="D29" s="130"/>
      <c r="E29" s="130"/>
      <c r="F29" s="130"/>
      <c r="G29" s="189"/>
      <c r="H29" s="191"/>
      <c r="I29" s="95"/>
      <c r="J29" s="189"/>
      <c r="K29" s="191"/>
      <c r="L29" s="191"/>
      <c r="M29" s="191"/>
      <c r="N29" s="189"/>
      <c r="O29" s="189"/>
      <c r="P29" s="189"/>
      <c r="Q29" s="189"/>
      <c r="R29" s="191"/>
      <c r="S29" s="95"/>
      <c r="T29" s="189"/>
      <c r="U29" s="189"/>
      <c r="V29" s="189"/>
      <c r="W29" s="189"/>
      <c r="X29" s="189"/>
      <c r="Y29" s="189"/>
      <c r="Z29" s="189"/>
      <c r="AA29" s="208"/>
      <c r="AB29" s="190"/>
      <c r="AC29" s="98"/>
      <c r="AD29" s="98"/>
      <c r="AE29" s="119"/>
      <c r="AF29" s="12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8"/>
      <c r="AZ29" s="98"/>
      <c r="BA29" s="98"/>
      <c r="BB29" s="98"/>
      <c r="BC29" s="98"/>
      <c r="BD29" s="98"/>
      <c r="BE29" s="98"/>
      <c r="BF29" s="98"/>
      <c r="BG29" s="98"/>
      <c r="BH29" s="98"/>
      <c r="BI29" s="98"/>
      <c r="BJ29" s="98"/>
      <c r="BK29" s="98"/>
      <c r="BL29" s="98"/>
      <c r="BM29" s="98"/>
      <c r="BN29" s="98"/>
      <c r="BO29" s="98"/>
      <c r="BP29" s="98"/>
      <c r="BQ29" s="98"/>
      <c r="BR29" s="98"/>
      <c r="BS29" s="98"/>
      <c r="BT29" s="98"/>
      <c r="BU29" s="98"/>
      <c r="BV29" s="98"/>
      <c r="BW29" s="98"/>
      <c r="BX29" s="98"/>
      <c r="BY29" s="98"/>
      <c r="BZ29" s="98"/>
      <c r="CA29" s="98"/>
      <c r="CB29" s="98"/>
      <c r="CC29" s="98"/>
      <c r="CD29" s="98"/>
      <c r="CE29" s="98"/>
      <c r="CF29" s="98"/>
      <c r="CG29" s="98"/>
      <c r="CH29" s="98"/>
      <c r="CI29" s="98"/>
      <c r="CJ29" s="98"/>
      <c r="CK29" s="98"/>
      <c r="CL29" s="98"/>
      <c r="CM29" s="98"/>
      <c r="CN29" s="98"/>
      <c r="CO29" s="98"/>
      <c r="CP29" s="98"/>
      <c r="CQ29" s="98"/>
      <c r="CR29" s="98"/>
      <c r="CS29" s="98"/>
      <c r="CT29" s="98"/>
      <c r="CU29" s="98"/>
      <c r="CV29" s="98"/>
      <c r="CW29" s="98"/>
      <c r="CX29" s="98"/>
      <c r="CY29" s="98"/>
      <c r="CZ29" s="98"/>
      <c r="DA29" s="98"/>
      <c r="DB29" s="98"/>
      <c r="DC29" s="98"/>
      <c r="DD29" s="98"/>
      <c r="DE29" s="98"/>
      <c r="DF29" s="98"/>
      <c r="DG29" s="98"/>
      <c r="DH29" s="98"/>
      <c r="DI29" s="98"/>
      <c r="DJ29" s="98"/>
      <c r="DK29" s="98"/>
      <c r="DL29" s="98"/>
      <c r="DM29" s="98"/>
      <c r="DN29" s="98"/>
      <c r="DO29" s="98"/>
      <c r="DP29" s="98"/>
      <c r="DQ29" s="98"/>
      <c r="DR29" s="98"/>
      <c r="DS29" s="98"/>
      <c r="DT29" s="98"/>
      <c r="DU29" s="98"/>
      <c r="DV29" s="98"/>
      <c r="DW29" s="98"/>
      <c r="DX29" s="98"/>
      <c r="DY29" s="98"/>
      <c r="DZ29" s="98"/>
      <c r="EA29" s="98"/>
      <c r="EB29" s="98"/>
      <c r="EC29" s="98"/>
      <c r="ED29" s="98"/>
      <c r="EE29" s="98"/>
      <c r="EF29" s="98"/>
      <c r="EG29" s="98"/>
      <c r="EH29" s="98"/>
      <c r="EI29" s="98"/>
      <c r="EJ29" s="98"/>
      <c r="EK29" s="98"/>
      <c r="EL29" s="98"/>
      <c r="EM29" s="98"/>
      <c r="EN29" s="98"/>
      <c r="EO29" s="98"/>
      <c r="EP29" s="98"/>
      <c r="EQ29" s="98"/>
      <c r="ER29" s="98"/>
      <c r="ES29" s="98"/>
      <c r="ET29" s="98"/>
      <c r="EU29" s="98"/>
      <c r="EV29" s="98"/>
      <c r="EW29" s="98"/>
      <c r="EX29" s="98"/>
      <c r="EY29" s="98"/>
      <c r="EZ29" s="98"/>
      <c r="FA29" s="98"/>
      <c r="FB29" s="98"/>
      <c r="FC29" s="98"/>
      <c r="FD29" s="98"/>
      <c r="FE29" s="98"/>
      <c r="FF29" s="98"/>
      <c r="FG29" s="98"/>
      <c r="FH29" s="98"/>
      <c r="FI29" s="98"/>
      <c r="FJ29" s="98"/>
      <c r="FK29" s="98"/>
      <c r="FL29" s="98"/>
      <c r="FM29" s="98"/>
      <c r="FN29" s="98"/>
      <c r="FO29" s="98"/>
      <c r="FP29" s="98"/>
      <c r="FQ29" s="98"/>
      <c r="FR29" s="98"/>
      <c r="FS29" s="98"/>
      <c r="FT29" s="98"/>
      <c r="FU29" s="98"/>
      <c r="FV29" s="98"/>
      <c r="FW29" s="98"/>
      <c r="FX29" s="98"/>
      <c r="FY29" s="98"/>
      <c r="FZ29" s="98"/>
      <c r="GA29" s="98"/>
      <c r="GB29" s="98"/>
      <c r="GC29" s="98"/>
      <c r="GD29" s="98"/>
      <c r="GE29" s="98"/>
      <c r="GF29" s="98"/>
      <c r="GG29" s="98"/>
      <c r="GH29" s="98"/>
      <c r="GI29" s="98"/>
      <c r="GJ29" s="98"/>
      <c r="GK29" s="98"/>
      <c r="GL29" s="98"/>
      <c r="GM29" s="98"/>
      <c r="GN29" s="98"/>
      <c r="GO29" s="98"/>
      <c r="GP29" s="98"/>
      <c r="GQ29" s="98"/>
      <c r="GR29" s="98"/>
      <c r="GS29" s="98"/>
      <c r="GT29" s="98"/>
      <c r="GU29" s="98"/>
      <c r="GV29" s="98"/>
      <c r="GW29" s="98"/>
      <c r="GX29" s="98"/>
      <c r="GY29" s="98"/>
      <c r="GZ29" s="98"/>
      <c r="HA29" s="98"/>
      <c r="HB29" s="98"/>
      <c r="HC29" s="98"/>
      <c r="HD29" s="98"/>
      <c r="HE29" s="98"/>
      <c r="HF29" s="98"/>
      <c r="HG29" s="98"/>
      <c r="HH29" s="98"/>
      <c r="HI29" s="98"/>
      <c r="HJ29" s="98"/>
      <c r="HK29" s="98"/>
      <c r="HL29" s="98"/>
      <c r="HM29" s="98"/>
      <c r="HN29" s="98"/>
      <c r="HO29" s="98"/>
      <c r="HP29" s="98"/>
      <c r="HQ29" s="98"/>
      <c r="HR29" s="98"/>
      <c r="HS29" s="98"/>
      <c r="HT29" s="98"/>
      <c r="HU29" s="98"/>
      <c r="HV29" s="98"/>
      <c r="HW29" s="98"/>
      <c r="HX29" s="98"/>
      <c r="HY29" s="98"/>
      <c r="HZ29" s="98"/>
      <c r="IA29" s="98"/>
      <c r="IB29" s="98"/>
      <c r="IC29" s="98"/>
      <c r="ID29" s="98"/>
      <c r="IE29" s="98"/>
      <c r="IF29" s="98"/>
      <c r="IG29" s="98"/>
      <c r="IH29" s="98"/>
      <c r="II29" s="98"/>
      <c r="IJ29" s="98"/>
      <c r="IK29" s="98"/>
      <c r="IL29" s="98"/>
      <c r="IM29" s="98"/>
      <c r="IN29" s="98"/>
      <c r="IO29" s="98"/>
      <c r="IP29" s="98"/>
      <c r="IQ29" s="98"/>
      <c r="IR29" s="98"/>
      <c r="IS29" s="98"/>
      <c r="IT29" s="98"/>
      <c r="IU29" s="98"/>
      <c r="IV29" s="98"/>
      <c r="IW29" s="98"/>
      <c r="IX29" s="98"/>
      <c r="IY29" s="98"/>
      <c r="IZ29" s="98"/>
      <c r="JA29" s="98"/>
      <c r="JB29" s="98"/>
      <c r="JC29" s="98"/>
      <c r="JD29" s="98"/>
      <c r="JE29" s="98"/>
      <c r="JF29" s="98"/>
      <c r="JG29" s="98"/>
      <c r="JH29" s="98"/>
    </row>
    <row r="30" spans="1:268" s="103" customFormat="1">
      <c r="A30" s="100" t="s">
        <v>181</v>
      </c>
      <c r="B30" s="164" t="s">
        <v>180</v>
      </c>
      <c r="C30" s="92" t="s">
        <v>34</v>
      </c>
      <c r="D30" s="130">
        <v>2024</v>
      </c>
      <c r="E30" s="130">
        <v>2024</v>
      </c>
      <c r="F30" s="130">
        <v>2024</v>
      </c>
      <c r="G30" s="189">
        <f>прил.1!H33/1.2</f>
        <v>1.8500000000000003</v>
      </c>
      <c r="H30" s="191">
        <f>прил.1!K33/1.2</f>
        <v>1.8500000000000003</v>
      </c>
      <c r="I30" s="95">
        <f t="shared" si="0"/>
        <v>1.8500000000000003</v>
      </c>
      <c r="J30" s="189">
        <v>1.8500000000000003</v>
      </c>
      <c r="K30" s="191"/>
      <c r="L30" s="191">
        <f>H30</f>
        <v>1.8500000000000003</v>
      </c>
      <c r="M30" s="95">
        <f>H30</f>
        <v>1.8500000000000003</v>
      </c>
      <c r="N30" s="189"/>
      <c r="O30" s="189"/>
      <c r="P30" s="189">
        <v>1.8500000000000003</v>
      </c>
      <c r="Q30" s="189"/>
      <c r="R30" s="95">
        <v>1.8500000000000003</v>
      </c>
      <c r="S30" s="95">
        <v>1.8500000000000003</v>
      </c>
      <c r="T30" s="189">
        <f>прил.1!AF33</f>
        <v>1.8500000000000003</v>
      </c>
      <c r="U30" s="189">
        <f>прил.1!AN33</f>
        <v>0</v>
      </c>
      <c r="V30" s="189">
        <v>0</v>
      </c>
      <c r="W30" s="189">
        <f>прил.1!BD33</f>
        <v>0</v>
      </c>
      <c r="X30" s="189">
        <f>прил.1!BL33</f>
        <v>0</v>
      </c>
      <c r="Y30" s="189">
        <v>0</v>
      </c>
      <c r="Z30" s="189">
        <v>0</v>
      </c>
      <c r="AA30" s="208">
        <f t="shared" si="1"/>
        <v>1.8500000000000003</v>
      </c>
      <c r="AB30" s="190">
        <f t="shared" si="2"/>
        <v>1.8500000000000003</v>
      </c>
      <c r="AC30" s="98"/>
      <c r="AD30" s="98"/>
      <c r="AE30" s="119"/>
      <c r="AF30" s="12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8"/>
      <c r="BM30" s="98"/>
      <c r="BN30" s="98"/>
      <c r="BO30" s="98"/>
      <c r="BP30" s="98"/>
      <c r="BQ30" s="98"/>
      <c r="BR30" s="98"/>
      <c r="BS30" s="98"/>
      <c r="BT30" s="98"/>
      <c r="BU30" s="98"/>
      <c r="BV30" s="98"/>
      <c r="BW30" s="98"/>
      <c r="BX30" s="98"/>
      <c r="BY30" s="98"/>
      <c r="BZ30" s="98"/>
      <c r="CA30" s="98"/>
      <c r="CB30" s="98"/>
      <c r="CC30" s="98"/>
      <c r="CD30" s="98"/>
      <c r="CE30" s="98"/>
      <c r="CF30" s="98"/>
      <c r="CG30" s="98"/>
      <c r="CH30" s="98"/>
      <c r="CI30" s="98"/>
      <c r="CJ30" s="98"/>
      <c r="CK30" s="98"/>
      <c r="CL30" s="98"/>
      <c r="CM30" s="98"/>
      <c r="CN30" s="98"/>
      <c r="CO30" s="98"/>
      <c r="CP30" s="98"/>
      <c r="CQ30" s="98"/>
      <c r="CR30" s="98"/>
      <c r="CS30" s="98"/>
      <c r="CT30" s="98"/>
      <c r="CU30" s="98"/>
      <c r="CV30" s="98"/>
      <c r="CW30" s="98"/>
      <c r="CX30" s="98"/>
      <c r="CY30" s="98"/>
      <c r="CZ30" s="98"/>
      <c r="DA30" s="98"/>
      <c r="DB30" s="98"/>
      <c r="DC30" s="98"/>
      <c r="DD30" s="98"/>
      <c r="DE30" s="98"/>
      <c r="DF30" s="98"/>
      <c r="DG30" s="98"/>
      <c r="DH30" s="98"/>
      <c r="DI30" s="98"/>
      <c r="DJ30" s="98"/>
      <c r="DK30" s="98"/>
      <c r="DL30" s="98"/>
      <c r="DM30" s="98"/>
      <c r="DN30" s="98"/>
      <c r="DO30" s="98"/>
      <c r="DP30" s="98"/>
      <c r="DQ30" s="98"/>
      <c r="DR30" s="98"/>
      <c r="DS30" s="98"/>
      <c r="DT30" s="98"/>
      <c r="DU30" s="98"/>
      <c r="DV30" s="98"/>
      <c r="DW30" s="98"/>
      <c r="DX30" s="98"/>
      <c r="DY30" s="98"/>
      <c r="DZ30" s="98"/>
      <c r="EA30" s="98"/>
      <c r="EB30" s="98"/>
      <c r="EC30" s="98"/>
      <c r="ED30" s="98"/>
      <c r="EE30" s="98"/>
      <c r="EF30" s="98"/>
      <c r="EG30" s="98"/>
      <c r="EH30" s="98"/>
      <c r="EI30" s="98"/>
      <c r="EJ30" s="98"/>
      <c r="EK30" s="98"/>
      <c r="EL30" s="98"/>
      <c r="EM30" s="98"/>
      <c r="EN30" s="98"/>
      <c r="EO30" s="98"/>
      <c r="EP30" s="98"/>
      <c r="EQ30" s="98"/>
      <c r="ER30" s="98"/>
      <c r="ES30" s="98"/>
      <c r="ET30" s="98"/>
      <c r="EU30" s="98"/>
      <c r="EV30" s="98"/>
      <c r="EW30" s="98"/>
      <c r="EX30" s="98"/>
      <c r="EY30" s="98"/>
      <c r="EZ30" s="98"/>
      <c r="FA30" s="98"/>
      <c r="FB30" s="98"/>
      <c r="FC30" s="98"/>
      <c r="FD30" s="98"/>
      <c r="FE30" s="98"/>
      <c r="FF30" s="98"/>
      <c r="FG30" s="98"/>
      <c r="FH30" s="98"/>
      <c r="FI30" s="98"/>
      <c r="FJ30" s="98"/>
      <c r="FK30" s="98"/>
      <c r="FL30" s="98"/>
      <c r="FM30" s="98"/>
      <c r="FN30" s="98"/>
      <c r="FO30" s="98"/>
      <c r="FP30" s="98"/>
      <c r="FQ30" s="98"/>
      <c r="FR30" s="98"/>
      <c r="FS30" s="98"/>
      <c r="FT30" s="98"/>
      <c r="FU30" s="98"/>
      <c r="FV30" s="98"/>
      <c r="FW30" s="98"/>
      <c r="FX30" s="98"/>
      <c r="FY30" s="98"/>
      <c r="FZ30" s="98"/>
      <c r="GA30" s="98"/>
      <c r="GB30" s="98"/>
      <c r="GC30" s="98"/>
      <c r="GD30" s="98"/>
      <c r="GE30" s="98"/>
      <c r="GF30" s="98"/>
      <c r="GG30" s="98"/>
      <c r="GH30" s="98"/>
      <c r="GI30" s="98"/>
      <c r="GJ30" s="98"/>
      <c r="GK30" s="98"/>
      <c r="GL30" s="98"/>
      <c r="GM30" s="98"/>
      <c r="GN30" s="98"/>
      <c r="GO30" s="98"/>
      <c r="GP30" s="98"/>
      <c r="GQ30" s="98"/>
      <c r="GR30" s="98"/>
      <c r="GS30" s="98"/>
      <c r="GT30" s="98"/>
      <c r="GU30" s="98"/>
      <c r="GV30" s="98"/>
      <c r="GW30" s="98"/>
      <c r="GX30" s="98"/>
      <c r="GY30" s="98"/>
      <c r="GZ30" s="98"/>
      <c r="HA30" s="98"/>
      <c r="HB30" s="98"/>
      <c r="HC30" s="98"/>
      <c r="HD30" s="98"/>
      <c r="HE30" s="98"/>
      <c r="HF30" s="98"/>
      <c r="HG30" s="98"/>
      <c r="HH30" s="98"/>
      <c r="HI30" s="98"/>
      <c r="HJ30" s="98"/>
      <c r="HK30" s="98"/>
      <c r="HL30" s="98"/>
      <c r="HM30" s="98"/>
      <c r="HN30" s="98"/>
      <c r="HO30" s="98"/>
      <c r="HP30" s="98"/>
      <c r="HQ30" s="98"/>
      <c r="HR30" s="98"/>
      <c r="HS30" s="98"/>
      <c r="HT30" s="98"/>
      <c r="HU30" s="98"/>
      <c r="HV30" s="98"/>
      <c r="HW30" s="98"/>
      <c r="HX30" s="98"/>
      <c r="HY30" s="98"/>
      <c r="HZ30" s="98"/>
      <c r="IA30" s="98"/>
      <c r="IB30" s="98"/>
      <c r="IC30" s="98"/>
      <c r="ID30" s="98"/>
      <c r="IE30" s="98"/>
      <c r="IF30" s="98"/>
      <c r="IG30" s="98"/>
      <c r="IH30" s="98"/>
      <c r="II30" s="98"/>
      <c r="IJ30" s="98"/>
      <c r="IK30" s="98"/>
      <c r="IL30" s="98"/>
      <c r="IM30" s="98"/>
      <c r="IN30" s="98"/>
      <c r="IO30" s="98"/>
      <c r="IP30" s="98"/>
      <c r="IQ30" s="98"/>
      <c r="IR30" s="98"/>
      <c r="IS30" s="98"/>
      <c r="IT30" s="98"/>
      <c r="IU30" s="98"/>
      <c r="IV30" s="98"/>
      <c r="IW30" s="98"/>
      <c r="IX30" s="98"/>
      <c r="IY30" s="98"/>
      <c r="IZ30" s="98"/>
      <c r="JA30" s="98"/>
      <c r="JB30" s="98"/>
      <c r="JC30" s="98"/>
      <c r="JD30" s="98"/>
      <c r="JE30" s="98"/>
      <c r="JF30" s="98"/>
      <c r="JG30" s="98"/>
      <c r="JH30" s="98"/>
    </row>
    <row r="31" spans="1:268" s="99" customFormat="1" ht="17.25" thickBot="1">
      <c r="A31" s="134"/>
      <c r="B31" s="135" t="s">
        <v>70</v>
      </c>
      <c r="C31" s="136"/>
      <c r="D31" s="137"/>
      <c r="E31" s="137"/>
      <c r="F31" s="137"/>
      <c r="G31" s="192">
        <f t="shared" ref="G31:AB31" si="4">SUM(G13:G30)</f>
        <v>733.19166666666672</v>
      </c>
      <c r="H31" s="192">
        <f t="shared" si="4"/>
        <v>931.09166666666681</v>
      </c>
      <c r="I31" s="192">
        <f>SUM(I14:I30)</f>
        <v>733.19166666666672</v>
      </c>
      <c r="J31" s="192">
        <f>SUM(J14:J30)</f>
        <v>733.19166666666672</v>
      </c>
      <c r="K31" s="192"/>
      <c r="L31" s="192">
        <f t="shared" si="4"/>
        <v>931.09</v>
      </c>
      <c r="M31" s="192">
        <f t="shared" si="4"/>
        <v>931.09</v>
      </c>
      <c r="N31" s="192"/>
      <c r="O31" s="192"/>
      <c r="P31" s="192">
        <f>SUM(P14:P30)</f>
        <v>733.19166666666672</v>
      </c>
      <c r="Q31" s="192"/>
      <c r="R31" s="192">
        <f t="shared" si="4"/>
        <v>931.0866666666667</v>
      </c>
      <c r="S31" s="192">
        <f>SUM(S14:S30)</f>
        <v>261.98333333333335</v>
      </c>
      <c r="T31" s="192">
        <f t="shared" si="4"/>
        <v>256.06666666666666</v>
      </c>
      <c r="U31" s="192">
        <f>SUM(U14:U30)</f>
        <v>250.27500000000003</v>
      </c>
      <c r="V31" s="192">
        <f t="shared" si="4"/>
        <v>284.51666666666671</v>
      </c>
      <c r="W31" s="192">
        <f>SUM(W14:W30)</f>
        <v>220.92500000000001</v>
      </c>
      <c r="X31" s="192">
        <f t="shared" si="4"/>
        <v>220.92500000000001</v>
      </c>
      <c r="Y31" s="192">
        <f>SUM(Y14:Y30)</f>
        <v>0</v>
      </c>
      <c r="Z31" s="192">
        <f t="shared" si="4"/>
        <v>169.58333333333334</v>
      </c>
      <c r="AA31" s="209">
        <f>SUM(AA14:AA30)+0.01</f>
        <v>733.1933333333335</v>
      </c>
      <c r="AB31" s="193">
        <f t="shared" si="4"/>
        <v>931.09166666666681</v>
      </c>
      <c r="AD31" s="98"/>
    </row>
    <row r="32" spans="1:268" s="103" customFormat="1" ht="24" customHeight="1">
      <c r="A32" s="138"/>
      <c r="B32" s="139"/>
      <c r="C32" s="98"/>
      <c r="D32" s="98"/>
      <c r="E32" s="98"/>
      <c r="F32" s="98"/>
      <c r="G32" s="140"/>
      <c r="H32" s="140"/>
      <c r="I32" s="140"/>
      <c r="J32" s="140"/>
      <c r="K32" s="140"/>
      <c r="L32" s="140"/>
      <c r="M32" s="14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/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/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/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98"/>
      <c r="DM32" s="98"/>
      <c r="DN32" s="98"/>
      <c r="DO32" s="98"/>
      <c r="DP32" s="98"/>
      <c r="DQ32" s="98"/>
      <c r="DR32" s="98"/>
      <c r="DS32" s="98"/>
      <c r="DT32" s="98"/>
      <c r="DU32" s="98"/>
      <c r="DV32" s="98"/>
      <c r="DW32" s="98"/>
      <c r="DX32" s="98"/>
      <c r="DY32" s="98"/>
      <c r="DZ32" s="98"/>
      <c r="EA32" s="98"/>
      <c r="EB32" s="98"/>
      <c r="EC32" s="98"/>
      <c r="ED32" s="98"/>
      <c r="EE32" s="98"/>
      <c r="EF32" s="98"/>
      <c r="EG32" s="98"/>
      <c r="EH32" s="98"/>
      <c r="EI32" s="98"/>
      <c r="EJ32" s="98"/>
      <c r="EK32" s="98"/>
      <c r="EL32" s="98"/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/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/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/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/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98"/>
      <c r="ID32" s="98"/>
      <c r="IE32" s="98"/>
      <c r="IF32" s="98"/>
      <c r="IG32" s="98"/>
      <c r="IH32" s="98"/>
      <c r="II32" s="98"/>
      <c r="IJ32" s="98"/>
      <c r="IK32" s="98"/>
      <c r="IL32" s="98"/>
      <c r="IM32" s="98"/>
      <c r="IN32" s="98"/>
      <c r="IO32" s="98"/>
      <c r="IP32" s="98"/>
      <c r="IQ32" s="98"/>
      <c r="IR32" s="98"/>
      <c r="IS32" s="98"/>
      <c r="IT32" s="98"/>
      <c r="IU32" s="98"/>
      <c r="IV32" s="98"/>
      <c r="IW32" s="98"/>
      <c r="IX32" s="98"/>
      <c r="IY32" s="98"/>
      <c r="IZ32" s="98"/>
      <c r="JA32" s="98"/>
      <c r="JB32" s="98"/>
      <c r="JC32" s="98"/>
      <c r="JD32" s="98"/>
      <c r="JE32" s="98"/>
      <c r="JF32" s="98"/>
      <c r="JG32" s="98"/>
      <c r="JH32" s="98"/>
    </row>
    <row r="33" spans="1:268" s="103" customFormat="1" ht="20.25">
      <c r="A33" s="231"/>
      <c r="B33" s="231"/>
      <c r="C33" s="231"/>
      <c r="D33" s="231"/>
      <c r="E33" s="231"/>
      <c r="F33" s="231"/>
      <c r="G33" s="231"/>
      <c r="H33" s="231"/>
      <c r="I33" s="231"/>
      <c r="J33" s="231"/>
      <c r="K33" s="231"/>
      <c r="L33" s="231"/>
      <c r="M33" s="231"/>
      <c r="N33" s="231"/>
      <c r="O33" s="231"/>
      <c r="P33" s="231"/>
      <c r="Q33" s="231"/>
      <c r="R33" s="231"/>
      <c r="S33" s="231"/>
      <c r="T33" s="231"/>
      <c r="U33" s="231"/>
      <c r="V33" s="231"/>
      <c r="W33" s="231"/>
      <c r="X33" s="231"/>
      <c r="Y33" s="231"/>
      <c r="Z33" s="231"/>
      <c r="AA33" s="231"/>
      <c r="AB33" s="231"/>
      <c r="AC33" s="231"/>
      <c r="AD33" s="231"/>
      <c r="AE33" s="231"/>
      <c r="AF33" s="231"/>
      <c r="AG33" s="231"/>
      <c r="AH33" s="231"/>
      <c r="AI33" s="231"/>
      <c r="AJ33" s="231"/>
      <c r="AK33" s="231"/>
      <c r="AL33" s="231"/>
      <c r="AM33" s="231"/>
      <c r="AN33" s="231"/>
      <c r="AO33" s="98"/>
      <c r="AP33" s="98"/>
      <c r="AQ33" s="98"/>
      <c r="AR33" s="98"/>
      <c r="AS33" s="98"/>
      <c r="AT33" s="98"/>
      <c r="AU33" s="98"/>
      <c r="AV33" s="98"/>
      <c r="AW33" s="98"/>
      <c r="AX33" s="98"/>
      <c r="AY33" s="98"/>
      <c r="AZ33" s="98"/>
      <c r="BA33" s="98"/>
      <c r="BB33" s="98"/>
      <c r="BC33" s="98"/>
      <c r="BD33" s="98"/>
      <c r="BE33" s="98"/>
      <c r="BF33" s="98"/>
      <c r="BG33" s="98"/>
      <c r="BH33" s="98"/>
      <c r="BI33" s="98"/>
      <c r="BJ33" s="98"/>
      <c r="BK33" s="98"/>
      <c r="BL33" s="98"/>
      <c r="BM33" s="98"/>
      <c r="BN33" s="98"/>
      <c r="BO33" s="98"/>
      <c r="BP33" s="98"/>
      <c r="BQ33" s="98"/>
      <c r="BR33" s="98"/>
      <c r="BS33" s="98"/>
      <c r="BT33" s="98"/>
      <c r="BU33" s="98"/>
      <c r="BV33" s="98"/>
      <c r="BW33" s="98"/>
      <c r="BX33" s="98"/>
      <c r="BY33" s="98"/>
      <c r="BZ33" s="98"/>
      <c r="CA33" s="98"/>
      <c r="CB33" s="98"/>
      <c r="CC33" s="98"/>
      <c r="CD33" s="98"/>
      <c r="CE33" s="98"/>
      <c r="CF33" s="98"/>
      <c r="CG33" s="98"/>
      <c r="CH33" s="98"/>
      <c r="CI33" s="98"/>
      <c r="CJ33" s="98"/>
      <c r="CK33" s="98"/>
      <c r="CL33" s="98"/>
      <c r="CM33" s="98"/>
      <c r="CN33" s="98"/>
      <c r="CO33" s="98"/>
      <c r="CP33" s="98"/>
      <c r="CQ33" s="98"/>
      <c r="CR33" s="98"/>
      <c r="CS33" s="98"/>
      <c r="CT33" s="98"/>
      <c r="CU33" s="98"/>
      <c r="CV33" s="98"/>
      <c r="CW33" s="98"/>
      <c r="CX33" s="98"/>
      <c r="CY33" s="98"/>
      <c r="CZ33" s="98"/>
      <c r="DA33" s="98"/>
      <c r="DB33" s="98"/>
      <c r="DC33" s="98"/>
      <c r="DD33" s="98"/>
      <c r="DE33" s="98"/>
      <c r="DF33" s="98"/>
      <c r="DG33" s="98"/>
      <c r="DH33" s="98"/>
      <c r="DI33" s="98"/>
      <c r="DJ33" s="98"/>
      <c r="DK33" s="98"/>
      <c r="DL33" s="98"/>
      <c r="DM33" s="98"/>
      <c r="DN33" s="98"/>
      <c r="DO33" s="98"/>
      <c r="DP33" s="98"/>
      <c r="DQ33" s="98"/>
      <c r="DR33" s="98"/>
      <c r="DS33" s="98"/>
      <c r="DT33" s="98"/>
      <c r="DU33" s="98"/>
      <c r="DV33" s="98"/>
      <c r="DW33" s="98"/>
      <c r="DX33" s="98"/>
      <c r="DY33" s="98"/>
      <c r="DZ33" s="98"/>
      <c r="EA33" s="98"/>
      <c r="EB33" s="98"/>
      <c r="EC33" s="98"/>
      <c r="ED33" s="98"/>
      <c r="EE33" s="98"/>
      <c r="EF33" s="98"/>
      <c r="EG33" s="98"/>
      <c r="EH33" s="98"/>
      <c r="EI33" s="98"/>
      <c r="EJ33" s="98"/>
      <c r="EK33" s="98"/>
      <c r="EL33" s="98"/>
      <c r="EM33" s="98"/>
      <c r="EN33" s="98"/>
      <c r="EO33" s="98"/>
      <c r="EP33" s="98"/>
      <c r="EQ33" s="98"/>
      <c r="ER33" s="98"/>
      <c r="ES33" s="98"/>
      <c r="ET33" s="98"/>
      <c r="EU33" s="98"/>
      <c r="EV33" s="98"/>
      <c r="EW33" s="98"/>
      <c r="EX33" s="98"/>
      <c r="EY33" s="98"/>
      <c r="EZ33" s="98"/>
      <c r="FA33" s="98"/>
      <c r="FB33" s="98"/>
      <c r="FC33" s="98"/>
      <c r="FD33" s="98"/>
      <c r="FE33" s="98"/>
      <c r="FF33" s="98"/>
      <c r="FG33" s="98"/>
      <c r="FH33" s="98"/>
      <c r="FI33" s="98"/>
      <c r="FJ33" s="98"/>
      <c r="FK33" s="98"/>
      <c r="FL33" s="98"/>
      <c r="FM33" s="98"/>
      <c r="FN33" s="98"/>
      <c r="FO33" s="98"/>
      <c r="FP33" s="98"/>
      <c r="FQ33" s="98"/>
      <c r="FR33" s="98"/>
      <c r="FS33" s="98"/>
      <c r="FT33" s="98"/>
      <c r="FU33" s="98"/>
      <c r="FV33" s="98"/>
      <c r="FW33" s="98"/>
      <c r="FX33" s="98"/>
      <c r="FY33" s="98"/>
      <c r="FZ33" s="98"/>
      <c r="GA33" s="98"/>
      <c r="GB33" s="98"/>
      <c r="GC33" s="98"/>
      <c r="GD33" s="98"/>
      <c r="GE33" s="98"/>
      <c r="GF33" s="98"/>
      <c r="GG33" s="98"/>
      <c r="GH33" s="98"/>
      <c r="GI33" s="98"/>
      <c r="GJ33" s="98"/>
      <c r="GK33" s="98"/>
      <c r="GL33" s="98"/>
      <c r="GM33" s="98"/>
      <c r="GN33" s="98"/>
      <c r="GO33" s="98"/>
      <c r="GP33" s="98"/>
      <c r="GQ33" s="98"/>
      <c r="GR33" s="98"/>
      <c r="GS33" s="98"/>
      <c r="GT33" s="98"/>
      <c r="GU33" s="98"/>
      <c r="GV33" s="98"/>
      <c r="GW33" s="98"/>
      <c r="GX33" s="98"/>
      <c r="GY33" s="98"/>
      <c r="GZ33" s="98"/>
      <c r="HA33" s="98"/>
      <c r="HB33" s="98"/>
      <c r="HC33" s="98"/>
      <c r="HD33" s="98"/>
      <c r="HE33" s="98"/>
      <c r="HF33" s="98"/>
      <c r="HG33" s="98"/>
      <c r="HH33" s="98"/>
      <c r="HI33" s="98"/>
      <c r="HJ33" s="98"/>
      <c r="HK33" s="98"/>
      <c r="HL33" s="98"/>
      <c r="HM33" s="98"/>
      <c r="HN33" s="98"/>
      <c r="HO33" s="98"/>
      <c r="HP33" s="98"/>
      <c r="HQ33" s="98"/>
      <c r="HR33" s="98"/>
      <c r="HS33" s="98"/>
      <c r="HT33" s="98"/>
      <c r="HU33" s="98"/>
      <c r="HV33" s="98"/>
      <c r="HW33" s="98"/>
      <c r="HX33" s="98"/>
      <c r="HY33" s="98"/>
      <c r="HZ33" s="98"/>
      <c r="IA33" s="98"/>
      <c r="IB33" s="98"/>
      <c r="IC33" s="98"/>
      <c r="ID33" s="98"/>
      <c r="IE33" s="98"/>
      <c r="IF33" s="98"/>
      <c r="IG33" s="98"/>
      <c r="IH33" s="98"/>
      <c r="II33" s="98"/>
      <c r="IJ33" s="98"/>
      <c r="IK33" s="98"/>
      <c r="IL33" s="98"/>
      <c r="IM33" s="98"/>
      <c r="IN33" s="98"/>
      <c r="IO33" s="98"/>
      <c r="IP33" s="98"/>
      <c r="IQ33" s="98"/>
      <c r="IR33" s="98"/>
      <c r="IS33" s="98"/>
      <c r="IT33" s="98"/>
      <c r="IU33" s="98"/>
      <c r="IV33" s="98"/>
      <c r="IW33" s="98"/>
      <c r="IX33" s="98"/>
      <c r="IY33" s="98"/>
      <c r="IZ33" s="98"/>
      <c r="JA33" s="98"/>
      <c r="JB33" s="98"/>
      <c r="JC33" s="98"/>
      <c r="JD33" s="98"/>
      <c r="JE33" s="98"/>
      <c r="JF33" s="98"/>
      <c r="JG33" s="98"/>
      <c r="JH33" s="98"/>
    </row>
    <row r="34" spans="1:268" s="103" customFormat="1">
      <c r="A34" s="138"/>
      <c r="B34" s="139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119"/>
      <c r="U34" s="119"/>
      <c r="V34" s="119"/>
      <c r="W34" s="119"/>
      <c r="X34" s="119"/>
      <c r="Y34" s="119"/>
      <c r="Z34" s="119"/>
      <c r="AA34" s="119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98"/>
      <c r="AT34" s="98"/>
      <c r="AU34" s="98"/>
      <c r="AV34" s="98"/>
      <c r="AW34" s="98"/>
      <c r="AX34" s="98"/>
      <c r="AY34" s="98"/>
      <c r="AZ34" s="98"/>
      <c r="BA34" s="98"/>
      <c r="BB34" s="98"/>
      <c r="BC34" s="98"/>
      <c r="BD34" s="98"/>
      <c r="BE34" s="98"/>
      <c r="BF34" s="98"/>
      <c r="BG34" s="98"/>
      <c r="BH34" s="98"/>
      <c r="BI34" s="98"/>
      <c r="BJ34" s="98"/>
      <c r="BK34" s="98"/>
      <c r="BL34" s="98"/>
      <c r="BM34" s="98"/>
      <c r="BN34" s="98"/>
      <c r="BO34" s="98"/>
      <c r="BP34" s="98"/>
      <c r="BQ34" s="98"/>
      <c r="BR34" s="98"/>
      <c r="BS34" s="98"/>
      <c r="BT34" s="98"/>
      <c r="BU34" s="98"/>
      <c r="BV34" s="98"/>
      <c r="BW34" s="98"/>
      <c r="BX34" s="98"/>
      <c r="BY34" s="98"/>
      <c r="BZ34" s="98"/>
      <c r="CA34" s="98"/>
      <c r="CB34" s="98"/>
      <c r="CC34" s="98"/>
      <c r="CD34" s="98"/>
      <c r="CE34" s="98"/>
      <c r="CF34" s="98"/>
      <c r="CG34" s="98"/>
      <c r="CH34" s="98"/>
      <c r="CI34" s="98"/>
      <c r="CJ34" s="98"/>
      <c r="CK34" s="98"/>
      <c r="CL34" s="98"/>
      <c r="CM34" s="98"/>
      <c r="CN34" s="98"/>
      <c r="CO34" s="98"/>
      <c r="CP34" s="98"/>
      <c r="CQ34" s="98"/>
      <c r="CR34" s="98"/>
      <c r="CS34" s="98"/>
      <c r="CT34" s="98"/>
      <c r="CU34" s="98"/>
      <c r="CV34" s="98"/>
      <c r="CW34" s="98"/>
      <c r="CX34" s="98"/>
      <c r="CY34" s="98"/>
      <c r="CZ34" s="98"/>
      <c r="DA34" s="98"/>
      <c r="DB34" s="98"/>
      <c r="DC34" s="98"/>
      <c r="DD34" s="98"/>
      <c r="DE34" s="98"/>
      <c r="DF34" s="98"/>
      <c r="DG34" s="98"/>
      <c r="DH34" s="98"/>
      <c r="DI34" s="98"/>
      <c r="DJ34" s="98"/>
      <c r="DK34" s="98"/>
      <c r="DL34" s="98"/>
      <c r="DM34" s="98"/>
      <c r="DN34" s="98"/>
      <c r="DO34" s="98"/>
      <c r="DP34" s="98"/>
      <c r="DQ34" s="98"/>
      <c r="DR34" s="98"/>
      <c r="DS34" s="98"/>
      <c r="DT34" s="98"/>
      <c r="DU34" s="98"/>
      <c r="DV34" s="98"/>
      <c r="DW34" s="98"/>
      <c r="DX34" s="98"/>
      <c r="DY34" s="98"/>
      <c r="DZ34" s="98"/>
      <c r="EA34" s="98"/>
      <c r="EB34" s="98"/>
      <c r="EC34" s="98"/>
      <c r="ED34" s="98"/>
      <c r="EE34" s="98"/>
      <c r="EF34" s="98"/>
      <c r="EG34" s="98"/>
      <c r="EH34" s="98"/>
      <c r="EI34" s="98"/>
      <c r="EJ34" s="98"/>
      <c r="EK34" s="98"/>
      <c r="EL34" s="98"/>
      <c r="EM34" s="98"/>
      <c r="EN34" s="98"/>
      <c r="EO34" s="98"/>
      <c r="EP34" s="98"/>
      <c r="EQ34" s="98"/>
      <c r="ER34" s="98"/>
      <c r="ES34" s="98"/>
      <c r="ET34" s="98"/>
      <c r="EU34" s="98"/>
      <c r="EV34" s="98"/>
      <c r="EW34" s="98"/>
      <c r="EX34" s="98"/>
      <c r="EY34" s="98"/>
      <c r="EZ34" s="98"/>
      <c r="FA34" s="98"/>
      <c r="FB34" s="98"/>
      <c r="FC34" s="98"/>
      <c r="FD34" s="98"/>
      <c r="FE34" s="98"/>
      <c r="FF34" s="98"/>
      <c r="FG34" s="98"/>
      <c r="FH34" s="98"/>
      <c r="FI34" s="98"/>
      <c r="FJ34" s="98"/>
      <c r="FK34" s="98"/>
      <c r="FL34" s="98"/>
      <c r="FM34" s="98"/>
      <c r="FN34" s="98"/>
      <c r="FO34" s="98"/>
      <c r="FP34" s="98"/>
      <c r="FQ34" s="98"/>
      <c r="FR34" s="98"/>
      <c r="FS34" s="98"/>
      <c r="FT34" s="98"/>
      <c r="FU34" s="98"/>
      <c r="FV34" s="98"/>
      <c r="FW34" s="98"/>
      <c r="FX34" s="98"/>
      <c r="FY34" s="98"/>
      <c r="FZ34" s="98"/>
      <c r="GA34" s="98"/>
      <c r="GB34" s="98"/>
      <c r="GC34" s="98"/>
      <c r="GD34" s="98"/>
      <c r="GE34" s="98"/>
      <c r="GF34" s="98"/>
      <c r="GG34" s="98"/>
      <c r="GH34" s="98"/>
      <c r="GI34" s="98"/>
      <c r="GJ34" s="98"/>
      <c r="GK34" s="98"/>
      <c r="GL34" s="98"/>
      <c r="GM34" s="98"/>
      <c r="GN34" s="98"/>
      <c r="GO34" s="98"/>
      <c r="GP34" s="98"/>
      <c r="GQ34" s="98"/>
      <c r="GR34" s="98"/>
      <c r="GS34" s="98"/>
      <c r="GT34" s="98"/>
      <c r="GU34" s="98"/>
      <c r="GV34" s="98"/>
      <c r="GW34" s="98"/>
      <c r="GX34" s="98"/>
      <c r="GY34" s="98"/>
      <c r="GZ34" s="98"/>
      <c r="HA34" s="98"/>
      <c r="HB34" s="98"/>
      <c r="HC34" s="98"/>
      <c r="HD34" s="98"/>
      <c r="HE34" s="98"/>
      <c r="HF34" s="98"/>
      <c r="HG34" s="98"/>
      <c r="HH34" s="98"/>
      <c r="HI34" s="98"/>
      <c r="HJ34" s="98"/>
      <c r="HK34" s="98"/>
      <c r="HL34" s="98"/>
      <c r="HM34" s="98"/>
      <c r="HN34" s="98"/>
      <c r="HO34" s="98"/>
      <c r="HP34" s="98"/>
      <c r="HQ34" s="98"/>
      <c r="HR34" s="98"/>
      <c r="HS34" s="98"/>
      <c r="HT34" s="98"/>
      <c r="HU34" s="98"/>
      <c r="HV34" s="98"/>
      <c r="HW34" s="98"/>
      <c r="HX34" s="98"/>
      <c r="HY34" s="98"/>
      <c r="HZ34" s="98"/>
      <c r="IA34" s="98"/>
      <c r="IB34" s="98"/>
      <c r="IC34" s="98"/>
      <c r="ID34" s="98"/>
      <c r="IE34" s="98"/>
      <c r="IF34" s="98"/>
      <c r="IG34" s="98"/>
      <c r="IH34" s="98"/>
      <c r="II34" s="98"/>
      <c r="IJ34" s="98"/>
      <c r="IK34" s="98"/>
      <c r="IL34" s="98"/>
      <c r="IM34" s="98"/>
      <c r="IN34" s="98"/>
      <c r="IO34" s="98"/>
      <c r="IP34" s="98"/>
      <c r="IQ34" s="98"/>
      <c r="IR34" s="98"/>
      <c r="IS34" s="98"/>
      <c r="IT34" s="98"/>
      <c r="IU34" s="98"/>
      <c r="IV34" s="98"/>
      <c r="IW34" s="98"/>
      <c r="IX34" s="98"/>
      <c r="IY34" s="98"/>
      <c r="IZ34" s="98"/>
      <c r="JA34" s="98"/>
      <c r="JB34" s="98"/>
      <c r="JC34" s="98"/>
      <c r="JD34" s="98"/>
      <c r="JE34" s="98"/>
      <c r="JF34" s="98"/>
      <c r="JG34" s="98"/>
      <c r="JH34" s="98"/>
    </row>
    <row r="35" spans="1:268">
      <c r="A35" s="40"/>
      <c r="B35" s="41"/>
      <c r="G35" s="43"/>
      <c r="H35" s="43"/>
      <c r="I35" s="43"/>
      <c r="J35" s="43"/>
      <c r="K35" s="43"/>
      <c r="L35" s="43"/>
      <c r="T35" s="44"/>
      <c r="U35" s="44"/>
      <c r="V35" s="44"/>
      <c r="W35" s="44"/>
      <c r="X35" s="44"/>
      <c r="Y35" s="44"/>
      <c r="Z35" s="44"/>
      <c r="AA35" s="44"/>
      <c r="AB35" s="21"/>
    </row>
    <row r="36" spans="1:268">
      <c r="A36" s="40"/>
      <c r="B36" s="41"/>
      <c r="L36" s="43"/>
      <c r="T36" s="45"/>
      <c r="U36" s="45"/>
    </row>
    <row r="37" spans="1:268">
      <c r="A37" s="40"/>
      <c r="B37" s="41"/>
      <c r="L37" s="43"/>
    </row>
    <row r="38" spans="1:268">
      <c r="A38" s="40"/>
      <c r="B38" s="41"/>
      <c r="G38" s="42"/>
      <c r="H38" s="42"/>
      <c r="I38" s="42"/>
      <c r="J38" s="42"/>
      <c r="K38" s="42"/>
      <c r="L38" s="43"/>
    </row>
    <row r="39" spans="1:268">
      <c r="A39" s="40"/>
      <c r="B39" s="41"/>
      <c r="L39" s="43"/>
    </row>
    <row r="40" spans="1:268">
      <c r="A40" s="40"/>
      <c r="B40" s="41"/>
      <c r="L40" s="43"/>
    </row>
    <row r="41" spans="1:268">
      <c r="A41" s="40"/>
      <c r="B41" s="41"/>
      <c r="L41" s="43"/>
    </row>
    <row r="42" spans="1:268">
      <c r="A42" s="40"/>
      <c r="B42" s="41"/>
      <c r="L42" s="43"/>
    </row>
    <row r="43" spans="1:268">
      <c r="A43" s="40"/>
      <c r="B43" s="41"/>
      <c r="L43" s="43"/>
    </row>
    <row r="44" spans="1:268">
      <c r="A44" s="40"/>
      <c r="B44" s="41"/>
      <c r="L44" s="43"/>
    </row>
    <row r="45" spans="1:268">
      <c r="A45" s="40"/>
      <c r="B45" s="41"/>
      <c r="L45" s="43"/>
    </row>
    <row r="46" spans="1:268">
      <c r="A46" s="40"/>
      <c r="B46" s="41"/>
      <c r="L46" s="43"/>
    </row>
    <row r="47" spans="1:268">
      <c r="A47" s="40"/>
      <c r="B47" s="41"/>
      <c r="L47" s="43"/>
    </row>
    <row r="48" spans="1:268">
      <c r="A48" s="40"/>
      <c r="B48" s="41"/>
    </row>
    <row r="49" spans="1:2">
      <c r="A49" s="40"/>
      <c r="B49" s="41"/>
    </row>
    <row r="50" spans="1:2">
      <c r="A50" s="40"/>
      <c r="B50" s="41"/>
    </row>
    <row r="51" spans="1:2">
      <c r="A51" s="40"/>
      <c r="B51" s="41"/>
    </row>
    <row r="52" spans="1:2">
      <c r="A52" s="40"/>
      <c r="B52" s="41"/>
    </row>
    <row r="53" spans="1:2">
      <c r="A53" s="40"/>
      <c r="B53" s="41"/>
    </row>
    <row r="54" spans="1:2">
      <c r="A54" s="40"/>
      <c r="B54" s="41"/>
    </row>
    <row r="55" spans="1:2">
      <c r="A55" s="40"/>
      <c r="B55" s="41"/>
    </row>
    <row r="56" spans="1:2">
      <c r="A56" s="40"/>
      <c r="B56" s="41"/>
    </row>
    <row r="57" spans="1:2">
      <c r="A57" s="40"/>
      <c r="B57" s="41"/>
    </row>
    <row r="58" spans="1:2">
      <c r="A58" s="40"/>
      <c r="B58" s="41"/>
    </row>
    <row r="59" spans="1:2">
      <c r="A59" s="40"/>
      <c r="B59" s="41"/>
    </row>
    <row r="60" spans="1:2">
      <c r="A60" s="40"/>
      <c r="B60" s="41"/>
    </row>
    <row r="61" spans="1:2">
      <c r="A61" s="40"/>
      <c r="B61" s="41"/>
    </row>
    <row r="62" spans="1:2">
      <c r="A62" s="40"/>
      <c r="B62" s="41"/>
    </row>
    <row r="63" spans="1:2">
      <c r="A63" s="40"/>
      <c r="B63" s="41"/>
    </row>
    <row r="64" spans="1:2">
      <c r="A64" s="40"/>
      <c r="B64" s="41"/>
    </row>
    <row r="65" spans="1:2">
      <c r="A65" s="40"/>
      <c r="B65" s="41"/>
    </row>
    <row r="66" spans="1:2">
      <c r="A66" s="40"/>
      <c r="B66" s="41"/>
    </row>
    <row r="67" spans="1:2">
      <c r="A67" s="40"/>
      <c r="B67" s="41"/>
    </row>
    <row r="68" spans="1:2">
      <c r="A68" s="40"/>
      <c r="B68" s="41"/>
    </row>
    <row r="69" spans="1:2">
      <c r="A69" s="40"/>
      <c r="B69" s="41"/>
    </row>
    <row r="70" spans="1:2">
      <c r="A70" s="40"/>
      <c r="B70" s="41"/>
    </row>
    <row r="71" spans="1:2">
      <c r="A71" s="40"/>
      <c r="B71" s="41"/>
    </row>
    <row r="72" spans="1:2">
      <c r="A72" s="40"/>
      <c r="B72" s="41"/>
    </row>
    <row r="73" spans="1:2">
      <c r="A73" s="40"/>
      <c r="B73" s="41"/>
    </row>
    <row r="74" spans="1:2">
      <c r="A74" s="40"/>
      <c r="B74" s="41"/>
    </row>
    <row r="75" spans="1:2">
      <c r="A75" s="40"/>
      <c r="B75" s="41"/>
    </row>
    <row r="76" spans="1:2">
      <c r="A76" s="40"/>
      <c r="B76" s="41"/>
    </row>
    <row r="77" spans="1:2">
      <c r="A77" s="40"/>
      <c r="B77" s="41"/>
    </row>
    <row r="78" spans="1:2">
      <c r="A78" s="40"/>
      <c r="B78" s="41"/>
    </row>
    <row r="79" spans="1:2">
      <c r="A79" s="40"/>
      <c r="B79" s="41"/>
    </row>
    <row r="81" spans="1:28" ht="17.25" customHeight="1">
      <c r="A81" s="243"/>
      <c r="B81" s="243"/>
      <c r="C81" s="243"/>
      <c r="D81" s="243"/>
      <c r="E81" s="243"/>
      <c r="F81" s="243"/>
      <c r="G81" s="243"/>
      <c r="H81" s="243"/>
      <c r="I81" s="243"/>
      <c r="J81" s="243"/>
      <c r="K81" s="243"/>
      <c r="L81" s="243"/>
      <c r="M81" s="243"/>
      <c r="N81" s="243"/>
      <c r="O81" s="243"/>
      <c r="P81" s="243"/>
      <c r="Q81" s="243"/>
      <c r="R81" s="243"/>
      <c r="S81" s="243"/>
      <c r="T81" s="243"/>
      <c r="U81" s="243"/>
      <c r="V81" s="243"/>
      <c r="W81" s="243"/>
      <c r="X81" s="243"/>
      <c r="Y81" s="243"/>
      <c r="Z81" s="243"/>
      <c r="AA81" s="243"/>
      <c r="AB81" s="243"/>
    </row>
  </sheetData>
  <mergeCells count="21">
    <mergeCell ref="U10:V10"/>
    <mergeCell ref="W10:X10"/>
    <mergeCell ref="Y10:Z10"/>
    <mergeCell ref="AA10:AB10"/>
    <mergeCell ref="A8:AB8"/>
    <mergeCell ref="A81:AB81"/>
    <mergeCell ref="L10:N10"/>
    <mergeCell ref="Q10:R10"/>
    <mergeCell ref="A9:A11"/>
    <mergeCell ref="B9:B11"/>
    <mergeCell ref="C9:C11"/>
    <mergeCell ref="D9:D11"/>
    <mergeCell ref="E9:F10"/>
    <mergeCell ref="G9:H10"/>
    <mergeCell ref="I10:K10"/>
    <mergeCell ref="I9:N9"/>
    <mergeCell ref="O10:P10"/>
    <mergeCell ref="O9:R9"/>
    <mergeCell ref="A33:AN33"/>
    <mergeCell ref="S9:AB9"/>
    <mergeCell ref="S10:T10"/>
  </mergeCells>
  <dataValidations count="1">
    <dataValidation type="textLength" operator="lessThanOrEqual" allowBlank="1" showErrorMessage="1" errorTitle="Ошибка" error="Допускается ввод не более 900 символов!" sqref="M30 M20:M26 M28 K27:M27 I14:I30 K14:M18 H14:H18 H27 R30 R20:R28 R14:R18">
      <formula1>900</formula1>
      <formula2>0</formula2>
    </dataValidation>
  </dataValidations>
  <pageMargins left="0.70866141732283472" right="0.70866141732283472" top="0.74803149606299213" bottom="0.74803149606299213" header="0.51181102362204722" footer="0.51181102362204722"/>
  <pageSetup paperSize="9" scale="50" orientation="landscape" horizontalDpi="300" verticalDpi="300" r:id="rId1"/>
  <colBreaks count="1" manualBreakCount="1">
    <brk id="11" max="3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C0C0"/>
    <pageSetUpPr fitToPage="1"/>
  </sheetPr>
  <dimension ref="A1:IZ37"/>
  <sheetViews>
    <sheetView view="pageBreakPreview" topLeftCell="E16" zoomScale="98" zoomScaleNormal="62" zoomScaleSheetLayoutView="98" zoomScalePageLayoutView="70" workbookViewId="0">
      <selection activeCell="AB10" sqref="AB1:AD1048576"/>
    </sheetView>
  </sheetViews>
  <sheetFormatPr defaultColWidth="9" defaultRowHeight="15.75"/>
  <cols>
    <col min="1" max="1" width="12.7109375" style="7" customWidth="1"/>
    <col min="2" max="2" width="95.28515625" style="7" customWidth="1"/>
    <col min="3" max="3" width="15.7109375" style="7" customWidth="1"/>
    <col min="4" max="4" width="14.140625" style="7" customWidth="1"/>
    <col min="5" max="5" width="17.28515625" style="7" customWidth="1"/>
    <col min="6" max="7" width="17.28515625" style="187" customWidth="1"/>
    <col min="8" max="8" width="12.7109375" style="187" customWidth="1"/>
    <col min="9" max="9" width="12.42578125" style="187" customWidth="1"/>
    <col min="10" max="10" width="9.7109375" style="7" customWidth="1"/>
    <col min="11" max="11" width="7.5703125" style="7" customWidth="1"/>
    <col min="12" max="13" width="7.5703125" style="187" customWidth="1"/>
    <col min="14" max="14" width="9.42578125" style="7" customWidth="1"/>
    <col min="15" max="15" width="8.28515625" style="7" customWidth="1"/>
    <col min="16" max="17" width="8.28515625" style="187" customWidth="1"/>
    <col min="18" max="18" width="9.140625" style="7" customWidth="1"/>
    <col min="19" max="19" width="7.7109375" style="7" customWidth="1"/>
    <col min="20" max="21" width="7.7109375" style="187" customWidth="1"/>
    <col min="22" max="23" width="7.7109375" style="162" customWidth="1"/>
    <col min="24" max="25" width="7.7109375" style="187" customWidth="1"/>
    <col min="26" max="26" width="10" style="7" customWidth="1"/>
    <col min="27" max="27" width="9.28515625" style="7" customWidth="1"/>
    <col min="28" max="34" width="5.5703125" style="7" customWidth="1"/>
    <col min="35" max="260" width="9" style="7"/>
  </cols>
  <sheetData>
    <row r="1" spans="1:260" ht="18.75">
      <c r="A1" s="34"/>
      <c r="B1" s="5"/>
      <c r="C1" s="5"/>
      <c r="D1" s="25"/>
      <c r="E1" s="25"/>
      <c r="F1" s="25"/>
      <c r="G1" s="25"/>
      <c r="H1" s="25"/>
      <c r="I1" s="25"/>
      <c r="J1" s="47"/>
      <c r="K1" s="47"/>
      <c r="L1" s="47"/>
      <c r="M1" s="47"/>
      <c r="N1" s="47"/>
      <c r="O1" s="47"/>
      <c r="P1" s="47"/>
      <c r="Q1" s="47"/>
      <c r="R1" s="47"/>
      <c r="AA1" s="35" t="s">
        <v>89</v>
      </c>
    </row>
    <row r="2" spans="1:260" ht="18.7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AA2" s="10"/>
    </row>
    <row r="3" spans="1:260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</row>
    <row r="4" spans="1:260">
      <c r="A4" s="258" t="s">
        <v>90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184"/>
      <c r="U4" s="184"/>
      <c r="V4" s="159"/>
      <c r="W4" s="159"/>
      <c r="X4" s="184"/>
      <c r="Y4" s="184"/>
      <c r="Z4" s="51"/>
      <c r="AA4" s="51"/>
    </row>
    <row r="5" spans="1:260">
      <c r="A5" s="259" t="s">
        <v>91</v>
      </c>
      <c r="B5" s="259"/>
      <c r="C5" s="259"/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259"/>
      <c r="O5" s="259"/>
      <c r="P5" s="259"/>
      <c r="Q5" s="259"/>
      <c r="R5" s="259"/>
      <c r="S5" s="259"/>
      <c r="T5" s="185"/>
      <c r="U5" s="185"/>
      <c r="V5" s="160"/>
      <c r="W5" s="160"/>
      <c r="X5" s="185"/>
      <c r="Y5" s="185"/>
      <c r="Z5" s="53"/>
      <c r="AA5" s="53"/>
    </row>
    <row r="6" spans="1:260">
      <c r="A6" s="34"/>
      <c r="B6" s="54"/>
      <c r="C6" s="54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47"/>
      <c r="AA6" s="47"/>
    </row>
    <row r="7" spans="1:260" ht="18.75">
      <c r="A7" s="260" t="str">
        <f>прил.1!A6</f>
        <v>ООО «Энергосбыт Запорожье»</v>
      </c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181"/>
      <c r="U7" s="181"/>
      <c r="V7" s="158"/>
      <c r="W7" s="158"/>
      <c r="X7" s="181"/>
      <c r="Y7" s="181"/>
      <c r="Z7" s="27"/>
      <c r="AA7" s="27"/>
    </row>
    <row r="8" spans="1:260">
      <c r="A8" s="234" t="s">
        <v>4</v>
      </c>
      <c r="B8" s="234"/>
      <c r="C8" s="234"/>
      <c r="D8" s="234"/>
      <c r="E8" s="234"/>
      <c r="F8" s="234"/>
      <c r="G8" s="234"/>
      <c r="H8" s="234"/>
      <c r="I8" s="234"/>
      <c r="J8" s="234"/>
      <c r="K8" s="234"/>
      <c r="L8" s="234"/>
      <c r="M8" s="234"/>
      <c r="N8" s="234"/>
      <c r="O8" s="234"/>
      <c r="P8" s="234"/>
      <c r="Q8" s="234"/>
      <c r="R8" s="234"/>
      <c r="S8" s="234"/>
      <c r="T8" s="178"/>
      <c r="U8" s="178"/>
      <c r="V8" s="155"/>
      <c r="W8" s="155"/>
      <c r="X8" s="178"/>
      <c r="Y8" s="178"/>
      <c r="Z8" s="51"/>
      <c r="AA8" s="51"/>
    </row>
    <row r="9" spans="1:260" ht="16.5" customHeight="1" thickBot="1">
      <c r="A9" s="261"/>
      <c r="B9" s="261"/>
      <c r="C9" s="261"/>
      <c r="D9" s="261"/>
      <c r="E9" s="261"/>
      <c r="F9" s="261"/>
      <c r="G9" s="261"/>
      <c r="H9" s="261"/>
      <c r="I9" s="261"/>
      <c r="J9" s="261"/>
      <c r="K9" s="261"/>
      <c r="L9" s="261"/>
      <c r="M9" s="261"/>
      <c r="N9" s="261"/>
      <c r="O9" s="261"/>
      <c r="P9" s="261"/>
      <c r="Q9" s="261"/>
      <c r="R9" s="261"/>
      <c r="S9" s="261"/>
      <c r="T9" s="186"/>
      <c r="U9" s="186"/>
      <c r="V9" s="161"/>
      <c r="W9" s="161"/>
      <c r="X9" s="186"/>
      <c r="Y9" s="186"/>
      <c r="Z9" s="55"/>
      <c r="AA9" s="55"/>
    </row>
    <row r="10" spans="1:260" ht="51.75" customHeight="1" thickBot="1">
      <c r="A10" s="253" t="s">
        <v>5</v>
      </c>
      <c r="B10" s="254" t="s">
        <v>73</v>
      </c>
      <c r="C10" s="254" t="s">
        <v>74</v>
      </c>
      <c r="D10" s="224" t="s">
        <v>92</v>
      </c>
      <c r="E10" s="256"/>
      <c r="F10" s="256"/>
      <c r="G10" s="225"/>
      <c r="H10" s="228" t="s">
        <v>184</v>
      </c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44"/>
    </row>
    <row r="11" spans="1:260" ht="32.25" customHeight="1" thickBot="1">
      <c r="A11" s="253"/>
      <c r="B11" s="254"/>
      <c r="C11" s="254"/>
      <c r="D11" s="226"/>
      <c r="E11" s="257"/>
      <c r="F11" s="257"/>
      <c r="G11" s="227"/>
      <c r="H11" s="249" t="s">
        <v>81</v>
      </c>
      <c r="I11" s="250"/>
      <c r="J11" s="250"/>
      <c r="K11" s="251"/>
      <c r="L11" s="249" t="s">
        <v>82</v>
      </c>
      <c r="M11" s="250"/>
      <c r="N11" s="250"/>
      <c r="O11" s="251"/>
      <c r="P11" s="249" t="s">
        <v>83</v>
      </c>
      <c r="Q11" s="250"/>
      <c r="R11" s="250"/>
      <c r="S11" s="251"/>
      <c r="T11" s="249" t="s">
        <v>170</v>
      </c>
      <c r="U11" s="250"/>
      <c r="V11" s="250"/>
      <c r="W11" s="251"/>
      <c r="X11" s="249" t="s">
        <v>93</v>
      </c>
      <c r="Y11" s="250"/>
      <c r="Z11" s="250"/>
      <c r="AA11" s="252"/>
    </row>
    <row r="12" spans="1:260" ht="45" customHeight="1" thickBot="1">
      <c r="A12" s="253"/>
      <c r="B12" s="254"/>
      <c r="C12" s="254"/>
      <c r="D12" s="255" t="s">
        <v>13</v>
      </c>
      <c r="E12" s="255"/>
      <c r="F12" s="255" t="s">
        <v>183</v>
      </c>
      <c r="G12" s="255"/>
      <c r="H12" s="248" t="s">
        <v>94</v>
      </c>
      <c r="I12" s="248"/>
      <c r="J12" s="248" t="s">
        <v>197</v>
      </c>
      <c r="K12" s="248"/>
      <c r="L12" s="248" t="s">
        <v>94</v>
      </c>
      <c r="M12" s="248"/>
      <c r="N12" s="248" t="s">
        <v>197</v>
      </c>
      <c r="O12" s="248"/>
      <c r="P12" s="248" t="s">
        <v>94</v>
      </c>
      <c r="Q12" s="248"/>
      <c r="R12" s="248" t="s">
        <v>197</v>
      </c>
      <c r="S12" s="248"/>
      <c r="T12" s="248" t="s">
        <v>94</v>
      </c>
      <c r="U12" s="248"/>
      <c r="V12" s="248" t="s">
        <v>197</v>
      </c>
      <c r="W12" s="248"/>
      <c r="X12" s="248" t="s">
        <v>94</v>
      </c>
      <c r="Y12" s="248"/>
      <c r="Z12" s="248" t="s">
        <v>197</v>
      </c>
      <c r="AA12" s="248"/>
    </row>
    <row r="13" spans="1:260" ht="60.75" customHeight="1">
      <c r="A13" s="253"/>
      <c r="B13" s="254"/>
      <c r="C13" s="254"/>
      <c r="D13" s="17" t="s">
        <v>95</v>
      </c>
      <c r="E13" s="17" t="s">
        <v>96</v>
      </c>
      <c r="F13" s="17" t="s">
        <v>95</v>
      </c>
      <c r="G13" s="17" t="s">
        <v>96</v>
      </c>
      <c r="H13" s="17" t="s">
        <v>95</v>
      </c>
      <c r="I13" s="17" t="s">
        <v>96</v>
      </c>
      <c r="J13" s="17" t="s">
        <v>95</v>
      </c>
      <c r="K13" s="17" t="s">
        <v>96</v>
      </c>
      <c r="L13" s="17" t="s">
        <v>95</v>
      </c>
      <c r="M13" s="17" t="s">
        <v>96</v>
      </c>
      <c r="N13" s="17" t="s">
        <v>95</v>
      </c>
      <c r="O13" s="17" t="s">
        <v>96</v>
      </c>
      <c r="P13" s="17" t="s">
        <v>95</v>
      </c>
      <c r="Q13" s="17" t="s">
        <v>96</v>
      </c>
      <c r="R13" s="17" t="s">
        <v>95</v>
      </c>
      <c r="S13" s="17" t="s">
        <v>96</v>
      </c>
      <c r="T13" s="17" t="s">
        <v>95</v>
      </c>
      <c r="U13" s="17" t="s">
        <v>96</v>
      </c>
      <c r="V13" s="17" t="s">
        <v>95</v>
      </c>
      <c r="W13" s="17" t="s">
        <v>96</v>
      </c>
      <c r="X13" s="17" t="s">
        <v>95</v>
      </c>
      <c r="Y13" s="17" t="s">
        <v>96</v>
      </c>
      <c r="Z13" s="17" t="s">
        <v>95</v>
      </c>
      <c r="AA13" s="57" t="s">
        <v>96</v>
      </c>
    </row>
    <row r="14" spans="1:260">
      <c r="A14" s="156">
        <v>1</v>
      </c>
      <c r="B14" s="156">
        <v>2</v>
      </c>
      <c r="C14" s="156">
        <v>3</v>
      </c>
      <c r="D14" s="156">
        <v>4</v>
      </c>
      <c r="E14" s="156">
        <v>5</v>
      </c>
      <c r="F14" s="174">
        <v>6</v>
      </c>
      <c r="G14" s="174">
        <v>7</v>
      </c>
      <c r="H14" s="174">
        <v>8</v>
      </c>
      <c r="I14" s="174">
        <v>9</v>
      </c>
      <c r="J14" s="174">
        <v>10</v>
      </c>
      <c r="K14" s="174">
        <v>11</v>
      </c>
      <c r="L14" s="174">
        <v>12</v>
      </c>
      <c r="M14" s="174">
        <v>13</v>
      </c>
      <c r="N14" s="174">
        <v>14</v>
      </c>
      <c r="O14" s="174">
        <v>15</v>
      </c>
      <c r="P14" s="174">
        <v>16</v>
      </c>
      <c r="Q14" s="174">
        <v>17</v>
      </c>
      <c r="R14" s="174">
        <v>18</v>
      </c>
      <c r="S14" s="174">
        <v>19</v>
      </c>
      <c r="T14" s="174">
        <v>20</v>
      </c>
      <c r="U14" s="174">
        <v>21</v>
      </c>
      <c r="V14" s="174">
        <v>22</v>
      </c>
      <c r="W14" s="174">
        <v>23</v>
      </c>
      <c r="X14" s="174">
        <v>24</v>
      </c>
      <c r="Y14" s="174">
        <v>25</v>
      </c>
      <c r="Z14" s="174">
        <v>26</v>
      </c>
      <c r="AA14" s="174">
        <v>27</v>
      </c>
    </row>
    <row r="15" spans="1:260" s="103" customFormat="1">
      <c r="A15" s="142" t="str">
        <f>прил.1!A13</f>
        <v>1.</v>
      </c>
      <c r="B15" s="91" t="s">
        <v>32</v>
      </c>
      <c r="C15" s="92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4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98"/>
      <c r="CH15" s="98"/>
      <c r="CI15" s="98"/>
      <c r="CJ15" s="98"/>
      <c r="CK15" s="98"/>
      <c r="CL15" s="98"/>
      <c r="CM15" s="98"/>
      <c r="CN15" s="98"/>
      <c r="CO15" s="98"/>
      <c r="CP15" s="98"/>
      <c r="CQ15" s="98"/>
      <c r="CR15" s="98"/>
      <c r="CS15" s="98"/>
      <c r="CT15" s="98"/>
      <c r="CU15" s="98"/>
      <c r="CV15" s="98"/>
      <c r="CW15" s="98"/>
      <c r="CX15" s="98"/>
      <c r="CY15" s="98"/>
      <c r="CZ15" s="98"/>
      <c r="DA15" s="98"/>
      <c r="DB15" s="98"/>
      <c r="DC15" s="98"/>
      <c r="DD15" s="98"/>
      <c r="DE15" s="98"/>
      <c r="DF15" s="98"/>
      <c r="DG15" s="98"/>
      <c r="DH15" s="98"/>
      <c r="DI15" s="98"/>
      <c r="DJ15" s="98"/>
      <c r="DK15" s="98"/>
      <c r="DL15" s="98"/>
      <c r="DM15" s="98"/>
      <c r="DN15" s="98"/>
      <c r="DO15" s="98"/>
      <c r="DP15" s="98"/>
      <c r="DQ15" s="98"/>
      <c r="DR15" s="98"/>
      <c r="DS15" s="98"/>
      <c r="DT15" s="98"/>
      <c r="DU15" s="98"/>
      <c r="DV15" s="98"/>
      <c r="DW15" s="98"/>
      <c r="DX15" s="98"/>
      <c r="DY15" s="98"/>
      <c r="DZ15" s="98"/>
      <c r="EA15" s="98"/>
      <c r="EB15" s="98"/>
      <c r="EC15" s="98"/>
      <c r="ED15" s="98"/>
      <c r="EE15" s="98"/>
      <c r="EF15" s="98"/>
      <c r="EG15" s="98"/>
      <c r="EH15" s="98"/>
      <c r="EI15" s="98"/>
      <c r="EJ15" s="98"/>
      <c r="EK15" s="98"/>
      <c r="EL15" s="98"/>
      <c r="EM15" s="98"/>
      <c r="EN15" s="98"/>
      <c r="EO15" s="98"/>
      <c r="EP15" s="98"/>
      <c r="EQ15" s="98"/>
      <c r="ER15" s="98"/>
      <c r="ES15" s="98"/>
      <c r="ET15" s="98"/>
      <c r="EU15" s="98"/>
      <c r="EV15" s="98"/>
      <c r="EW15" s="98"/>
      <c r="EX15" s="98"/>
      <c r="EY15" s="98"/>
      <c r="EZ15" s="98"/>
      <c r="FA15" s="98"/>
      <c r="FB15" s="98"/>
      <c r="FC15" s="98"/>
      <c r="FD15" s="98"/>
      <c r="FE15" s="98"/>
      <c r="FF15" s="98"/>
      <c r="FG15" s="98"/>
      <c r="FH15" s="98"/>
      <c r="FI15" s="98"/>
      <c r="FJ15" s="98"/>
      <c r="FK15" s="98"/>
      <c r="FL15" s="98"/>
      <c r="FM15" s="98"/>
      <c r="FN15" s="98"/>
      <c r="FO15" s="98"/>
      <c r="FP15" s="98"/>
      <c r="FQ15" s="98"/>
      <c r="FR15" s="98"/>
      <c r="FS15" s="98"/>
      <c r="FT15" s="98"/>
      <c r="FU15" s="98"/>
      <c r="FV15" s="98"/>
      <c r="FW15" s="98"/>
      <c r="FX15" s="98"/>
      <c r="FY15" s="98"/>
      <c r="FZ15" s="98"/>
      <c r="GA15" s="98"/>
      <c r="GB15" s="98"/>
      <c r="GC15" s="98"/>
      <c r="GD15" s="98"/>
      <c r="GE15" s="98"/>
      <c r="GF15" s="98"/>
      <c r="GG15" s="98"/>
      <c r="GH15" s="98"/>
      <c r="GI15" s="98"/>
      <c r="GJ15" s="98"/>
      <c r="GK15" s="98"/>
      <c r="GL15" s="98"/>
      <c r="GM15" s="98"/>
      <c r="GN15" s="98"/>
      <c r="GO15" s="98"/>
      <c r="GP15" s="98"/>
      <c r="GQ15" s="98"/>
      <c r="GR15" s="98"/>
      <c r="GS15" s="98"/>
      <c r="GT15" s="98"/>
      <c r="GU15" s="98"/>
      <c r="GV15" s="98"/>
      <c r="GW15" s="98"/>
      <c r="GX15" s="98"/>
      <c r="GY15" s="98"/>
      <c r="GZ15" s="98"/>
      <c r="HA15" s="98"/>
      <c r="HB15" s="98"/>
      <c r="HC15" s="98"/>
      <c r="HD15" s="98"/>
      <c r="HE15" s="98"/>
      <c r="HF15" s="98"/>
      <c r="HG15" s="98"/>
      <c r="HH15" s="98"/>
      <c r="HI15" s="98"/>
      <c r="HJ15" s="98"/>
      <c r="HK15" s="98"/>
      <c r="HL15" s="98"/>
      <c r="HM15" s="98"/>
      <c r="HN15" s="98"/>
      <c r="HO15" s="98"/>
      <c r="HP15" s="98"/>
      <c r="HQ15" s="98"/>
      <c r="HR15" s="98"/>
      <c r="HS15" s="98"/>
      <c r="HT15" s="98"/>
      <c r="HU15" s="98"/>
      <c r="HV15" s="98"/>
      <c r="HW15" s="98"/>
      <c r="HX15" s="98"/>
      <c r="HY15" s="98"/>
      <c r="HZ15" s="98"/>
      <c r="IA15" s="98"/>
      <c r="IB15" s="98"/>
      <c r="IC15" s="98"/>
      <c r="ID15" s="98"/>
      <c r="IE15" s="98"/>
      <c r="IF15" s="98"/>
      <c r="IG15" s="98"/>
      <c r="IH15" s="98"/>
      <c r="II15" s="98"/>
      <c r="IJ15" s="98"/>
      <c r="IK15" s="98"/>
      <c r="IL15" s="98"/>
      <c r="IM15" s="98"/>
      <c r="IN15" s="98"/>
      <c r="IO15" s="98"/>
      <c r="IP15" s="98"/>
      <c r="IQ15" s="98"/>
      <c r="IR15" s="98"/>
      <c r="IS15" s="98"/>
      <c r="IT15" s="98"/>
      <c r="IU15" s="98"/>
      <c r="IV15" s="98"/>
      <c r="IW15" s="98"/>
      <c r="IX15" s="98"/>
      <c r="IY15" s="98"/>
      <c r="IZ15" s="98"/>
    </row>
    <row r="16" spans="1:260" s="103" customFormat="1">
      <c r="A16" s="169" t="str">
        <f>прил.1!A14</f>
        <v>1.1.</v>
      </c>
      <c r="B16" s="104" t="s">
        <v>36</v>
      </c>
      <c r="C16" s="142" t="str">
        <f>прил.1!C14</f>
        <v>N_O09</v>
      </c>
      <c r="D16" s="141">
        <v>25</v>
      </c>
      <c r="E16" s="141"/>
      <c r="F16" s="143">
        <v>2</v>
      </c>
      <c r="G16" s="141"/>
      <c r="H16" s="141">
        <v>12</v>
      </c>
      <c r="I16" s="141"/>
      <c r="J16" s="141">
        <v>2</v>
      </c>
      <c r="K16" s="141"/>
      <c r="L16" s="141">
        <v>13</v>
      </c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>
        <f>H16+L16+P16+T16</f>
        <v>25</v>
      </c>
      <c r="Y16" s="141"/>
      <c r="Z16" s="141">
        <f>R16+N16+J16</f>
        <v>2</v>
      </c>
      <c r="AA16" s="144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98"/>
      <c r="CQ16" s="98"/>
      <c r="CR16" s="98"/>
      <c r="CS16" s="98"/>
      <c r="CT16" s="98"/>
      <c r="CU16" s="98"/>
      <c r="CV16" s="98"/>
      <c r="CW16" s="98"/>
      <c r="CX16" s="98"/>
      <c r="CY16" s="98"/>
      <c r="CZ16" s="98"/>
      <c r="DA16" s="98"/>
      <c r="DB16" s="98"/>
      <c r="DC16" s="98"/>
      <c r="DD16" s="98"/>
      <c r="DE16" s="98"/>
      <c r="DF16" s="98"/>
      <c r="DG16" s="98"/>
      <c r="DH16" s="98"/>
      <c r="DI16" s="98"/>
      <c r="DJ16" s="98"/>
      <c r="DK16" s="98"/>
      <c r="DL16" s="98"/>
      <c r="DM16" s="98"/>
      <c r="DN16" s="98"/>
      <c r="DO16" s="98"/>
      <c r="DP16" s="98"/>
      <c r="DQ16" s="98"/>
      <c r="DR16" s="98"/>
      <c r="DS16" s="98"/>
      <c r="DT16" s="98"/>
      <c r="DU16" s="98"/>
      <c r="DV16" s="98"/>
      <c r="DW16" s="98"/>
      <c r="DX16" s="98"/>
      <c r="DY16" s="98"/>
      <c r="DZ16" s="98"/>
      <c r="EA16" s="98"/>
      <c r="EB16" s="98"/>
      <c r="EC16" s="98"/>
      <c r="ED16" s="98"/>
      <c r="EE16" s="98"/>
      <c r="EF16" s="98"/>
      <c r="EG16" s="98"/>
      <c r="EH16" s="98"/>
      <c r="EI16" s="98"/>
      <c r="EJ16" s="98"/>
      <c r="EK16" s="98"/>
      <c r="EL16" s="98"/>
      <c r="EM16" s="98"/>
      <c r="EN16" s="98"/>
      <c r="EO16" s="98"/>
      <c r="EP16" s="98"/>
      <c r="EQ16" s="98"/>
      <c r="ER16" s="98"/>
      <c r="ES16" s="98"/>
      <c r="ET16" s="98"/>
      <c r="EU16" s="98"/>
      <c r="EV16" s="98"/>
      <c r="EW16" s="98"/>
      <c r="EX16" s="98"/>
      <c r="EY16" s="98"/>
      <c r="EZ16" s="98"/>
      <c r="FA16" s="98"/>
      <c r="FB16" s="98"/>
      <c r="FC16" s="98"/>
      <c r="FD16" s="98"/>
      <c r="FE16" s="98"/>
      <c r="FF16" s="98"/>
      <c r="FG16" s="98"/>
      <c r="FH16" s="98"/>
      <c r="FI16" s="98"/>
      <c r="FJ16" s="98"/>
      <c r="FK16" s="98"/>
      <c r="FL16" s="98"/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GI16" s="98"/>
      <c r="GJ16" s="98"/>
      <c r="GK16" s="98"/>
      <c r="GL16" s="98"/>
      <c r="GM16" s="98"/>
      <c r="GN16" s="98"/>
      <c r="GO16" s="98"/>
      <c r="GP16" s="98"/>
      <c r="GQ16" s="98"/>
      <c r="GR16" s="98"/>
      <c r="GS16" s="98"/>
      <c r="GT16" s="98"/>
      <c r="GU16" s="98"/>
      <c r="GV16" s="98"/>
      <c r="GW16" s="98"/>
      <c r="GX16" s="98"/>
      <c r="GY16" s="98"/>
      <c r="GZ16" s="98"/>
      <c r="HA16" s="98"/>
      <c r="HB16" s="98"/>
      <c r="HC16" s="98"/>
      <c r="HD16" s="98"/>
      <c r="HE16" s="98"/>
      <c r="HF16" s="98"/>
      <c r="HG16" s="98"/>
      <c r="HH16" s="98"/>
      <c r="HI16" s="98"/>
      <c r="HJ16" s="98"/>
      <c r="HK16" s="98"/>
      <c r="HL16" s="98"/>
      <c r="HM16" s="98"/>
      <c r="HN16" s="98"/>
      <c r="HO16" s="98"/>
      <c r="HP16" s="98"/>
      <c r="HQ16" s="98"/>
      <c r="HR16" s="98"/>
      <c r="HS16" s="98"/>
      <c r="HT16" s="98"/>
      <c r="HU16" s="98"/>
      <c r="HV16" s="98"/>
      <c r="HW16" s="98"/>
      <c r="HX16" s="98"/>
      <c r="HY16" s="98"/>
      <c r="HZ16" s="98"/>
      <c r="IA16" s="98"/>
      <c r="IB16" s="98"/>
      <c r="IC16" s="98"/>
      <c r="ID16" s="98"/>
      <c r="IE16" s="98"/>
      <c r="IF16" s="98"/>
      <c r="IG16" s="98"/>
      <c r="IH16" s="98"/>
      <c r="II16" s="98"/>
      <c r="IJ16" s="98"/>
      <c r="IK16" s="98"/>
      <c r="IL16" s="98"/>
      <c r="IM16" s="98"/>
      <c r="IN16" s="98"/>
      <c r="IO16" s="98"/>
      <c r="IP16" s="98"/>
      <c r="IQ16" s="98"/>
      <c r="IR16" s="98"/>
      <c r="IS16" s="98"/>
      <c r="IT16" s="98"/>
      <c r="IU16" s="98"/>
      <c r="IV16" s="98"/>
      <c r="IW16" s="98"/>
      <c r="IX16" s="98"/>
      <c r="IY16" s="98"/>
      <c r="IZ16" s="98"/>
    </row>
    <row r="17" spans="1:260" s="103" customFormat="1">
      <c r="A17" s="169" t="str">
        <f>прил.1!A15</f>
        <v>1.2.</v>
      </c>
      <c r="B17" s="104" t="s">
        <v>39</v>
      </c>
      <c r="C17" s="142" t="str">
        <f>прил.1!C15</f>
        <v>N_O10</v>
      </c>
      <c r="D17" s="141">
        <v>2</v>
      </c>
      <c r="E17" s="141"/>
      <c r="F17" s="143">
        <v>1</v>
      </c>
      <c r="G17" s="141"/>
      <c r="H17" s="141">
        <v>2</v>
      </c>
      <c r="I17" s="141"/>
      <c r="J17" s="141">
        <v>1</v>
      </c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141">
        <f t="shared" ref="X17:X33" si="0">H17+L17+P17+T17</f>
        <v>2</v>
      </c>
      <c r="Y17" s="141"/>
      <c r="Z17" s="141">
        <f>R17+N17+J17</f>
        <v>1</v>
      </c>
      <c r="AA17" s="144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98"/>
      <c r="BL17" s="98"/>
      <c r="BM17" s="98"/>
      <c r="BN17" s="98"/>
      <c r="BO17" s="98"/>
      <c r="BP17" s="98"/>
      <c r="BQ17" s="98"/>
      <c r="BR17" s="98"/>
      <c r="BS17" s="98"/>
      <c r="BT17" s="98"/>
      <c r="BU17" s="98"/>
      <c r="BV17" s="98"/>
      <c r="BW17" s="98"/>
      <c r="BX17" s="98"/>
      <c r="BY17" s="98"/>
      <c r="BZ17" s="98"/>
      <c r="CA17" s="98"/>
      <c r="CB17" s="98"/>
      <c r="CC17" s="98"/>
      <c r="CD17" s="98"/>
      <c r="CE17" s="98"/>
      <c r="CF17" s="98"/>
      <c r="CG17" s="98"/>
      <c r="CH17" s="98"/>
      <c r="CI17" s="98"/>
      <c r="CJ17" s="98"/>
      <c r="CK17" s="98"/>
      <c r="CL17" s="98"/>
      <c r="CM17" s="98"/>
      <c r="CN17" s="98"/>
      <c r="CO17" s="98"/>
      <c r="CP17" s="98"/>
      <c r="CQ17" s="98"/>
      <c r="CR17" s="98"/>
      <c r="CS17" s="98"/>
      <c r="CT17" s="98"/>
      <c r="CU17" s="98"/>
      <c r="CV17" s="98"/>
      <c r="CW17" s="98"/>
      <c r="CX17" s="98"/>
      <c r="CY17" s="98"/>
      <c r="CZ17" s="98"/>
      <c r="DA17" s="98"/>
      <c r="DB17" s="98"/>
      <c r="DC17" s="98"/>
      <c r="DD17" s="98"/>
      <c r="DE17" s="98"/>
      <c r="DF17" s="98"/>
      <c r="DG17" s="98"/>
      <c r="DH17" s="98"/>
      <c r="DI17" s="98"/>
      <c r="DJ17" s="98"/>
      <c r="DK17" s="98"/>
      <c r="DL17" s="98"/>
      <c r="DM17" s="98"/>
      <c r="DN17" s="98"/>
      <c r="DO17" s="98"/>
      <c r="DP17" s="98"/>
      <c r="DQ17" s="98"/>
      <c r="DR17" s="98"/>
      <c r="DS17" s="98"/>
      <c r="DT17" s="98"/>
      <c r="DU17" s="98"/>
      <c r="DV17" s="98"/>
      <c r="DW17" s="98"/>
      <c r="DX17" s="98"/>
      <c r="DY17" s="98"/>
      <c r="DZ17" s="98"/>
      <c r="EA17" s="98"/>
      <c r="EB17" s="98"/>
      <c r="EC17" s="98"/>
      <c r="ED17" s="98"/>
      <c r="EE17" s="98"/>
      <c r="EF17" s="98"/>
      <c r="EG17" s="98"/>
      <c r="EH17" s="98"/>
      <c r="EI17" s="98"/>
      <c r="EJ17" s="98"/>
      <c r="EK17" s="98"/>
      <c r="EL17" s="98"/>
      <c r="EM17" s="98"/>
      <c r="EN17" s="98"/>
      <c r="EO17" s="98"/>
      <c r="EP17" s="98"/>
      <c r="EQ17" s="98"/>
      <c r="ER17" s="98"/>
      <c r="ES17" s="98"/>
      <c r="ET17" s="98"/>
      <c r="EU17" s="98"/>
      <c r="EV17" s="98"/>
      <c r="EW17" s="98"/>
      <c r="EX17" s="98"/>
      <c r="EY17" s="98"/>
      <c r="EZ17" s="98"/>
      <c r="FA17" s="98"/>
      <c r="FB17" s="98"/>
      <c r="FC17" s="98"/>
      <c r="FD17" s="98"/>
      <c r="FE17" s="98"/>
      <c r="FF17" s="98"/>
      <c r="FG17" s="98"/>
      <c r="FH17" s="98"/>
      <c r="FI17" s="98"/>
      <c r="FJ17" s="98"/>
      <c r="FK17" s="98"/>
      <c r="FL17" s="98"/>
      <c r="FM17" s="98"/>
      <c r="FN17" s="98"/>
      <c r="FO17" s="98"/>
      <c r="FP17" s="98"/>
      <c r="FQ17" s="98"/>
      <c r="FR17" s="98"/>
      <c r="FS17" s="98"/>
      <c r="FT17" s="98"/>
      <c r="FU17" s="98"/>
      <c r="FV17" s="98"/>
      <c r="FW17" s="98"/>
      <c r="FX17" s="98"/>
      <c r="FY17" s="98"/>
      <c r="FZ17" s="98"/>
      <c r="GA17" s="98"/>
      <c r="GB17" s="98"/>
      <c r="GC17" s="98"/>
      <c r="GD17" s="98"/>
      <c r="GE17" s="98"/>
      <c r="GF17" s="98"/>
      <c r="GG17" s="98"/>
      <c r="GH17" s="98"/>
      <c r="GI17" s="98"/>
      <c r="GJ17" s="98"/>
      <c r="GK17" s="98"/>
      <c r="GL17" s="98"/>
      <c r="GM17" s="98"/>
      <c r="GN17" s="98"/>
      <c r="GO17" s="98"/>
      <c r="GP17" s="98"/>
      <c r="GQ17" s="98"/>
      <c r="GR17" s="98"/>
      <c r="GS17" s="98"/>
      <c r="GT17" s="98"/>
      <c r="GU17" s="98"/>
      <c r="GV17" s="98"/>
      <c r="GW17" s="98"/>
      <c r="GX17" s="98"/>
      <c r="GY17" s="98"/>
      <c r="GZ17" s="98"/>
      <c r="HA17" s="98"/>
      <c r="HB17" s="98"/>
      <c r="HC17" s="98"/>
      <c r="HD17" s="98"/>
      <c r="HE17" s="98"/>
      <c r="HF17" s="98"/>
      <c r="HG17" s="98"/>
      <c r="HH17" s="98"/>
      <c r="HI17" s="98"/>
      <c r="HJ17" s="98"/>
      <c r="HK17" s="98"/>
      <c r="HL17" s="98"/>
      <c r="HM17" s="98"/>
      <c r="HN17" s="98"/>
      <c r="HO17" s="98"/>
      <c r="HP17" s="98"/>
      <c r="HQ17" s="98"/>
      <c r="HR17" s="98"/>
      <c r="HS17" s="98"/>
      <c r="HT17" s="98"/>
      <c r="HU17" s="98"/>
      <c r="HV17" s="98"/>
      <c r="HW17" s="98"/>
      <c r="HX17" s="98"/>
      <c r="HY17" s="98"/>
      <c r="HZ17" s="98"/>
      <c r="IA17" s="98"/>
      <c r="IB17" s="98"/>
      <c r="IC17" s="98"/>
      <c r="ID17" s="98"/>
      <c r="IE17" s="98"/>
      <c r="IF17" s="98"/>
      <c r="IG17" s="98"/>
      <c r="IH17" s="98"/>
      <c r="II17" s="98"/>
      <c r="IJ17" s="98"/>
      <c r="IK17" s="98"/>
      <c r="IL17" s="98"/>
      <c r="IM17" s="98"/>
      <c r="IN17" s="98"/>
      <c r="IO17" s="98"/>
      <c r="IP17" s="98"/>
      <c r="IQ17" s="98"/>
      <c r="IR17" s="98"/>
      <c r="IS17" s="98"/>
      <c r="IT17" s="98"/>
      <c r="IU17" s="98"/>
      <c r="IV17" s="98"/>
      <c r="IW17" s="98"/>
      <c r="IX17" s="98"/>
      <c r="IY17" s="98"/>
      <c r="IZ17" s="98"/>
    </row>
    <row r="18" spans="1:260" s="103" customFormat="1">
      <c r="A18" s="169" t="str">
        <f>прил.1!A16</f>
        <v>1.3.</v>
      </c>
      <c r="B18" s="170" t="s">
        <v>172</v>
      </c>
      <c r="C18" s="142" t="str">
        <f>прил.1!C16</f>
        <v>O_O01</v>
      </c>
      <c r="D18" s="141">
        <v>0</v>
      </c>
      <c r="E18" s="141"/>
      <c r="F18" s="143">
        <v>1</v>
      </c>
      <c r="G18" s="141"/>
      <c r="H18" s="141">
        <v>0</v>
      </c>
      <c r="I18" s="141"/>
      <c r="J18" s="141"/>
      <c r="K18" s="141"/>
      <c r="L18" s="141"/>
      <c r="M18" s="141"/>
      <c r="N18" s="141">
        <v>1</v>
      </c>
      <c r="O18" s="141"/>
      <c r="P18" s="141"/>
      <c r="Q18" s="141"/>
      <c r="R18" s="141"/>
      <c r="S18" s="141"/>
      <c r="T18" s="141"/>
      <c r="U18" s="141"/>
      <c r="V18" s="141"/>
      <c r="W18" s="141"/>
      <c r="X18" s="141">
        <f t="shared" si="0"/>
        <v>0</v>
      </c>
      <c r="Y18" s="141"/>
      <c r="Z18" s="141">
        <f>R18+N18+J18</f>
        <v>1</v>
      </c>
      <c r="AA18" s="144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  <c r="BG18" s="98"/>
      <c r="BH18" s="98"/>
      <c r="BI18" s="98"/>
      <c r="BJ18" s="98"/>
      <c r="BK18" s="98"/>
      <c r="BL18" s="98"/>
      <c r="BM18" s="98"/>
      <c r="BN18" s="98"/>
      <c r="BO18" s="98"/>
      <c r="BP18" s="98"/>
      <c r="BQ18" s="98"/>
      <c r="BR18" s="98"/>
      <c r="BS18" s="98"/>
      <c r="BT18" s="98"/>
      <c r="BU18" s="98"/>
      <c r="BV18" s="98"/>
      <c r="BW18" s="98"/>
      <c r="BX18" s="98"/>
      <c r="BY18" s="98"/>
      <c r="BZ18" s="98"/>
      <c r="CA18" s="98"/>
      <c r="CB18" s="98"/>
      <c r="CC18" s="98"/>
      <c r="CD18" s="98"/>
      <c r="CE18" s="98"/>
      <c r="CF18" s="98"/>
      <c r="CG18" s="98"/>
      <c r="CH18" s="98"/>
      <c r="CI18" s="98"/>
      <c r="CJ18" s="98"/>
      <c r="CK18" s="98"/>
      <c r="CL18" s="98"/>
      <c r="CM18" s="98"/>
      <c r="CN18" s="98"/>
      <c r="CO18" s="98"/>
      <c r="CP18" s="98"/>
      <c r="CQ18" s="98"/>
      <c r="CR18" s="98"/>
      <c r="CS18" s="98"/>
      <c r="CT18" s="98"/>
      <c r="CU18" s="98"/>
      <c r="CV18" s="98"/>
      <c r="CW18" s="98"/>
      <c r="CX18" s="98"/>
      <c r="CY18" s="98"/>
      <c r="CZ18" s="98"/>
      <c r="DA18" s="98"/>
      <c r="DB18" s="98"/>
      <c r="DC18" s="98"/>
      <c r="DD18" s="98"/>
      <c r="DE18" s="98"/>
      <c r="DF18" s="98"/>
      <c r="DG18" s="98"/>
      <c r="DH18" s="98"/>
      <c r="DI18" s="98"/>
      <c r="DJ18" s="98"/>
      <c r="DK18" s="98"/>
      <c r="DL18" s="98"/>
      <c r="DM18" s="98"/>
      <c r="DN18" s="98"/>
      <c r="DO18" s="98"/>
      <c r="DP18" s="98"/>
      <c r="DQ18" s="98"/>
      <c r="DR18" s="98"/>
      <c r="DS18" s="98"/>
      <c r="DT18" s="98"/>
      <c r="DU18" s="98"/>
      <c r="DV18" s="98"/>
      <c r="DW18" s="98"/>
      <c r="DX18" s="98"/>
      <c r="DY18" s="98"/>
      <c r="DZ18" s="98"/>
      <c r="EA18" s="98"/>
      <c r="EB18" s="98"/>
      <c r="EC18" s="98"/>
      <c r="ED18" s="98"/>
      <c r="EE18" s="98"/>
      <c r="EF18" s="98"/>
      <c r="EG18" s="98"/>
      <c r="EH18" s="98"/>
      <c r="EI18" s="98"/>
      <c r="EJ18" s="98"/>
      <c r="EK18" s="98"/>
      <c r="EL18" s="98"/>
      <c r="EM18" s="98"/>
      <c r="EN18" s="98"/>
      <c r="EO18" s="98"/>
      <c r="EP18" s="98"/>
      <c r="EQ18" s="98"/>
      <c r="ER18" s="98"/>
      <c r="ES18" s="98"/>
      <c r="ET18" s="98"/>
      <c r="EU18" s="98"/>
      <c r="EV18" s="98"/>
      <c r="EW18" s="98"/>
      <c r="EX18" s="98"/>
      <c r="EY18" s="98"/>
      <c r="EZ18" s="98"/>
      <c r="FA18" s="98"/>
      <c r="FB18" s="98"/>
      <c r="FC18" s="98"/>
      <c r="FD18" s="98"/>
      <c r="FE18" s="98"/>
      <c r="FF18" s="98"/>
      <c r="FG18" s="98"/>
      <c r="FH18" s="98"/>
      <c r="FI18" s="98"/>
      <c r="FJ18" s="98"/>
      <c r="FK18" s="98"/>
      <c r="FL18" s="98"/>
      <c r="FM18" s="98"/>
      <c r="FN18" s="98"/>
      <c r="FO18" s="98"/>
      <c r="FP18" s="98"/>
      <c r="FQ18" s="98"/>
      <c r="FR18" s="98"/>
      <c r="FS18" s="98"/>
      <c r="FT18" s="98"/>
      <c r="FU18" s="98"/>
      <c r="FV18" s="98"/>
      <c r="FW18" s="98"/>
      <c r="FX18" s="98"/>
      <c r="FY18" s="98"/>
      <c r="FZ18" s="98"/>
      <c r="GA18" s="98"/>
      <c r="GB18" s="98"/>
      <c r="GC18" s="98"/>
      <c r="GD18" s="98"/>
      <c r="GE18" s="98"/>
      <c r="GF18" s="98"/>
      <c r="GG18" s="98"/>
      <c r="GH18" s="98"/>
      <c r="GI18" s="98"/>
      <c r="GJ18" s="98"/>
      <c r="GK18" s="98"/>
      <c r="GL18" s="98"/>
      <c r="GM18" s="98"/>
      <c r="GN18" s="98"/>
      <c r="GO18" s="98"/>
      <c r="GP18" s="98"/>
      <c r="GQ18" s="98"/>
      <c r="GR18" s="98"/>
      <c r="GS18" s="98"/>
      <c r="GT18" s="98"/>
      <c r="GU18" s="98"/>
      <c r="GV18" s="98"/>
      <c r="GW18" s="98"/>
      <c r="GX18" s="98"/>
      <c r="GY18" s="98"/>
      <c r="GZ18" s="98"/>
      <c r="HA18" s="98"/>
      <c r="HB18" s="98"/>
      <c r="HC18" s="98"/>
      <c r="HD18" s="98"/>
      <c r="HE18" s="98"/>
      <c r="HF18" s="98"/>
      <c r="HG18" s="98"/>
      <c r="HH18" s="98"/>
      <c r="HI18" s="98"/>
      <c r="HJ18" s="98"/>
      <c r="HK18" s="98"/>
      <c r="HL18" s="98"/>
      <c r="HM18" s="98"/>
      <c r="HN18" s="98"/>
      <c r="HO18" s="98"/>
      <c r="HP18" s="98"/>
      <c r="HQ18" s="98"/>
      <c r="HR18" s="98"/>
      <c r="HS18" s="98"/>
      <c r="HT18" s="98"/>
      <c r="HU18" s="98"/>
      <c r="HV18" s="98"/>
      <c r="HW18" s="98"/>
      <c r="HX18" s="98"/>
      <c r="HY18" s="98"/>
      <c r="HZ18" s="98"/>
      <c r="IA18" s="98"/>
      <c r="IB18" s="98"/>
      <c r="IC18" s="98"/>
      <c r="ID18" s="98"/>
      <c r="IE18" s="98"/>
      <c r="IF18" s="98"/>
      <c r="IG18" s="98"/>
      <c r="IH18" s="98"/>
      <c r="II18" s="98"/>
      <c r="IJ18" s="98"/>
      <c r="IK18" s="98"/>
      <c r="IL18" s="98"/>
      <c r="IM18" s="98"/>
      <c r="IN18" s="98"/>
      <c r="IO18" s="98"/>
      <c r="IP18" s="98"/>
      <c r="IQ18" s="98"/>
      <c r="IR18" s="98"/>
      <c r="IS18" s="98"/>
      <c r="IT18" s="98"/>
      <c r="IU18" s="98"/>
      <c r="IV18" s="98"/>
      <c r="IW18" s="98"/>
      <c r="IX18" s="98"/>
      <c r="IY18" s="98"/>
      <c r="IZ18" s="98"/>
    </row>
    <row r="19" spans="1:260" s="103" customFormat="1" ht="15" customHeight="1">
      <c r="A19" s="169" t="str">
        <f>прил.1!A17</f>
        <v>1.4.</v>
      </c>
      <c r="B19" s="104" t="s">
        <v>42</v>
      </c>
      <c r="C19" s="142" t="str">
        <f>прил.1!C17</f>
        <v>N_O11</v>
      </c>
      <c r="D19" s="141">
        <v>2</v>
      </c>
      <c r="E19" s="141"/>
      <c r="F19" s="143">
        <f>Z19</f>
        <v>2</v>
      </c>
      <c r="G19" s="141"/>
      <c r="H19" s="141">
        <v>2</v>
      </c>
      <c r="I19" s="141"/>
      <c r="J19" s="141">
        <v>2</v>
      </c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1">
        <f t="shared" si="0"/>
        <v>2</v>
      </c>
      <c r="Y19" s="141"/>
      <c r="Z19" s="141">
        <f>R19+N19+J19</f>
        <v>2</v>
      </c>
      <c r="AA19" s="144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8"/>
      <c r="BF19" s="98"/>
      <c r="BG19" s="98"/>
      <c r="BH19" s="98"/>
      <c r="BI19" s="98"/>
      <c r="BJ19" s="98"/>
      <c r="BK19" s="98"/>
      <c r="BL19" s="98"/>
      <c r="BM19" s="98"/>
      <c r="BN19" s="98"/>
      <c r="BO19" s="98"/>
      <c r="BP19" s="98"/>
      <c r="BQ19" s="98"/>
      <c r="BR19" s="98"/>
      <c r="BS19" s="98"/>
      <c r="BT19" s="98"/>
      <c r="BU19" s="98"/>
      <c r="BV19" s="98"/>
      <c r="BW19" s="98"/>
      <c r="BX19" s="98"/>
      <c r="BY19" s="98"/>
      <c r="BZ19" s="98"/>
      <c r="CA19" s="98"/>
      <c r="CB19" s="98"/>
      <c r="CC19" s="98"/>
      <c r="CD19" s="98"/>
      <c r="CE19" s="98"/>
      <c r="CF19" s="98"/>
      <c r="CG19" s="98"/>
      <c r="CH19" s="98"/>
      <c r="CI19" s="98"/>
      <c r="CJ19" s="98"/>
      <c r="CK19" s="98"/>
      <c r="CL19" s="98"/>
      <c r="CM19" s="98"/>
      <c r="CN19" s="98"/>
      <c r="CO19" s="98"/>
      <c r="CP19" s="98"/>
      <c r="CQ19" s="98"/>
      <c r="CR19" s="98"/>
      <c r="CS19" s="98"/>
      <c r="CT19" s="98"/>
      <c r="CU19" s="98"/>
      <c r="CV19" s="98"/>
      <c r="CW19" s="98"/>
      <c r="CX19" s="98"/>
      <c r="CY19" s="98"/>
      <c r="CZ19" s="98"/>
      <c r="DA19" s="98"/>
      <c r="DB19" s="98"/>
      <c r="DC19" s="98"/>
      <c r="DD19" s="98"/>
      <c r="DE19" s="98"/>
      <c r="DF19" s="98"/>
      <c r="DG19" s="98"/>
      <c r="DH19" s="98"/>
      <c r="DI19" s="98"/>
      <c r="DJ19" s="98"/>
      <c r="DK19" s="98"/>
      <c r="DL19" s="98"/>
      <c r="DM19" s="98"/>
      <c r="DN19" s="98"/>
      <c r="DO19" s="98"/>
      <c r="DP19" s="98"/>
      <c r="DQ19" s="98"/>
      <c r="DR19" s="98"/>
      <c r="DS19" s="98"/>
      <c r="DT19" s="98"/>
      <c r="DU19" s="98"/>
      <c r="DV19" s="98"/>
      <c r="DW19" s="98"/>
      <c r="DX19" s="98"/>
      <c r="DY19" s="98"/>
      <c r="DZ19" s="98"/>
      <c r="EA19" s="98"/>
      <c r="EB19" s="98"/>
      <c r="EC19" s="98"/>
      <c r="ED19" s="98"/>
      <c r="EE19" s="98"/>
      <c r="EF19" s="98"/>
      <c r="EG19" s="98"/>
      <c r="EH19" s="98"/>
      <c r="EI19" s="98"/>
      <c r="EJ19" s="98"/>
      <c r="EK19" s="98"/>
      <c r="EL19" s="98"/>
      <c r="EM19" s="98"/>
      <c r="EN19" s="98"/>
      <c r="EO19" s="98"/>
      <c r="EP19" s="98"/>
      <c r="EQ19" s="98"/>
      <c r="ER19" s="98"/>
      <c r="ES19" s="98"/>
      <c r="ET19" s="98"/>
      <c r="EU19" s="98"/>
      <c r="EV19" s="98"/>
      <c r="EW19" s="98"/>
      <c r="EX19" s="98"/>
      <c r="EY19" s="98"/>
      <c r="EZ19" s="98"/>
      <c r="FA19" s="98"/>
      <c r="FB19" s="98"/>
      <c r="FC19" s="98"/>
      <c r="FD19" s="98"/>
      <c r="FE19" s="98"/>
      <c r="FF19" s="98"/>
      <c r="FG19" s="98"/>
      <c r="FH19" s="98"/>
      <c r="FI19" s="98"/>
      <c r="FJ19" s="98"/>
      <c r="FK19" s="98"/>
      <c r="FL19" s="98"/>
      <c r="FM19" s="98"/>
      <c r="FN19" s="98"/>
      <c r="FO19" s="98"/>
      <c r="FP19" s="98"/>
      <c r="FQ19" s="98"/>
      <c r="FR19" s="98"/>
      <c r="FS19" s="98"/>
      <c r="FT19" s="98"/>
      <c r="FU19" s="98"/>
      <c r="FV19" s="98"/>
      <c r="FW19" s="98"/>
      <c r="FX19" s="98"/>
      <c r="FY19" s="98"/>
      <c r="FZ19" s="98"/>
      <c r="GA19" s="98"/>
      <c r="GB19" s="98"/>
      <c r="GC19" s="98"/>
      <c r="GD19" s="98"/>
      <c r="GE19" s="98"/>
      <c r="GF19" s="98"/>
      <c r="GG19" s="98"/>
      <c r="GH19" s="98"/>
      <c r="GI19" s="98"/>
      <c r="GJ19" s="98"/>
      <c r="GK19" s="98"/>
      <c r="GL19" s="98"/>
      <c r="GM19" s="98"/>
      <c r="GN19" s="98"/>
      <c r="GO19" s="98"/>
      <c r="GP19" s="98"/>
      <c r="GQ19" s="98"/>
      <c r="GR19" s="98"/>
      <c r="GS19" s="98"/>
      <c r="GT19" s="98"/>
      <c r="GU19" s="98"/>
      <c r="GV19" s="98"/>
      <c r="GW19" s="98"/>
      <c r="GX19" s="98"/>
      <c r="GY19" s="98"/>
      <c r="GZ19" s="98"/>
      <c r="HA19" s="98"/>
      <c r="HB19" s="98"/>
      <c r="HC19" s="98"/>
      <c r="HD19" s="98"/>
      <c r="HE19" s="98"/>
      <c r="HF19" s="98"/>
      <c r="HG19" s="98"/>
      <c r="HH19" s="98"/>
      <c r="HI19" s="98"/>
      <c r="HJ19" s="98"/>
      <c r="HK19" s="98"/>
      <c r="HL19" s="98"/>
      <c r="HM19" s="98"/>
      <c r="HN19" s="98"/>
      <c r="HO19" s="98"/>
      <c r="HP19" s="98"/>
      <c r="HQ19" s="98"/>
      <c r="HR19" s="98"/>
      <c r="HS19" s="98"/>
      <c r="HT19" s="98"/>
      <c r="HU19" s="98"/>
      <c r="HV19" s="98"/>
      <c r="HW19" s="98"/>
      <c r="HX19" s="98"/>
      <c r="HY19" s="98"/>
      <c r="HZ19" s="98"/>
      <c r="IA19" s="98"/>
      <c r="IB19" s="98"/>
      <c r="IC19" s="98"/>
      <c r="ID19" s="98"/>
      <c r="IE19" s="98"/>
      <c r="IF19" s="98"/>
      <c r="IG19" s="98"/>
      <c r="IH19" s="98"/>
      <c r="II19" s="98"/>
      <c r="IJ19" s="98"/>
      <c r="IK19" s="98"/>
      <c r="IL19" s="98"/>
      <c r="IM19" s="98"/>
      <c r="IN19" s="98"/>
      <c r="IO19" s="98"/>
      <c r="IP19" s="98"/>
      <c r="IQ19" s="98"/>
      <c r="IR19" s="98"/>
      <c r="IS19" s="98"/>
      <c r="IT19" s="98"/>
      <c r="IU19" s="98"/>
      <c r="IV19" s="98"/>
      <c r="IW19" s="98"/>
      <c r="IX19" s="98"/>
      <c r="IY19" s="98"/>
      <c r="IZ19" s="98"/>
    </row>
    <row r="20" spans="1:260" s="103" customFormat="1">
      <c r="A20" s="169" t="s">
        <v>174</v>
      </c>
      <c r="B20" s="104" t="s">
        <v>175</v>
      </c>
      <c r="C20" s="92" t="s">
        <v>176</v>
      </c>
      <c r="D20" s="141">
        <v>0</v>
      </c>
      <c r="E20" s="141"/>
      <c r="F20" s="143">
        <v>14</v>
      </c>
      <c r="G20" s="141"/>
      <c r="H20" s="141">
        <v>0</v>
      </c>
      <c r="I20" s="141"/>
      <c r="J20" s="141"/>
      <c r="K20" s="141"/>
      <c r="L20" s="141"/>
      <c r="M20" s="141"/>
      <c r="N20" s="141">
        <v>14</v>
      </c>
      <c r="O20" s="141"/>
      <c r="P20" s="141"/>
      <c r="Q20" s="141"/>
      <c r="R20" s="141"/>
      <c r="S20" s="141"/>
      <c r="T20" s="141"/>
      <c r="U20" s="141"/>
      <c r="V20" s="141"/>
      <c r="W20" s="141"/>
      <c r="X20" s="141">
        <f t="shared" si="0"/>
        <v>0</v>
      </c>
      <c r="Y20" s="141"/>
      <c r="Z20" s="141">
        <f>R20+N20+J20</f>
        <v>14</v>
      </c>
      <c r="AA20" s="144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8"/>
      <c r="BF20" s="98"/>
      <c r="BG20" s="98"/>
      <c r="BH20" s="98"/>
      <c r="BI20" s="98"/>
      <c r="BJ20" s="98"/>
      <c r="BK20" s="98"/>
      <c r="BL20" s="98"/>
      <c r="BM20" s="98"/>
      <c r="BN20" s="98"/>
      <c r="BO20" s="98"/>
      <c r="BP20" s="98"/>
      <c r="BQ20" s="98"/>
      <c r="BR20" s="98"/>
      <c r="BS20" s="98"/>
      <c r="BT20" s="98"/>
      <c r="BU20" s="98"/>
      <c r="BV20" s="98"/>
      <c r="BW20" s="98"/>
      <c r="BX20" s="98"/>
      <c r="BY20" s="98"/>
      <c r="BZ20" s="98"/>
      <c r="CA20" s="98"/>
      <c r="CB20" s="98"/>
      <c r="CC20" s="98"/>
      <c r="CD20" s="98"/>
      <c r="CE20" s="98"/>
      <c r="CF20" s="98"/>
      <c r="CG20" s="98"/>
      <c r="CH20" s="98"/>
      <c r="CI20" s="98"/>
      <c r="CJ20" s="98"/>
      <c r="CK20" s="98"/>
      <c r="CL20" s="98"/>
      <c r="CM20" s="98"/>
      <c r="CN20" s="98"/>
      <c r="CO20" s="98"/>
      <c r="CP20" s="98"/>
      <c r="CQ20" s="98"/>
      <c r="CR20" s="98"/>
      <c r="CS20" s="98"/>
      <c r="CT20" s="98"/>
      <c r="CU20" s="98"/>
      <c r="CV20" s="98"/>
      <c r="CW20" s="98"/>
      <c r="CX20" s="98"/>
      <c r="CY20" s="98"/>
      <c r="CZ20" s="98"/>
      <c r="DA20" s="98"/>
      <c r="DB20" s="98"/>
      <c r="DC20" s="98"/>
      <c r="DD20" s="98"/>
      <c r="DE20" s="98"/>
      <c r="DF20" s="98"/>
      <c r="DG20" s="98"/>
      <c r="DH20" s="98"/>
      <c r="DI20" s="98"/>
      <c r="DJ20" s="98"/>
      <c r="DK20" s="98"/>
      <c r="DL20" s="98"/>
      <c r="DM20" s="98"/>
      <c r="DN20" s="98"/>
      <c r="DO20" s="98"/>
      <c r="DP20" s="98"/>
      <c r="DQ20" s="98"/>
      <c r="DR20" s="98"/>
      <c r="DS20" s="98"/>
      <c r="DT20" s="98"/>
      <c r="DU20" s="98"/>
      <c r="DV20" s="98"/>
      <c r="DW20" s="98"/>
      <c r="DX20" s="98"/>
      <c r="DY20" s="98"/>
      <c r="DZ20" s="98"/>
      <c r="EA20" s="98"/>
      <c r="EB20" s="98"/>
      <c r="EC20" s="98"/>
      <c r="ED20" s="98"/>
      <c r="EE20" s="98"/>
      <c r="EF20" s="98"/>
      <c r="EG20" s="98"/>
      <c r="EH20" s="98"/>
      <c r="EI20" s="98"/>
      <c r="EJ20" s="98"/>
      <c r="EK20" s="98"/>
      <c r="EL20" s="98"/>
      <c r="EM20" s="98"/>
      <c r="EN20" s="98"/>
      <c r="EO20" s="98"/>
      <c r="EP20" s="98"/>
      <c r="EQ20" s="98"/>
      <c r="ER20" s="98"/>
      <c r="ES20" s="98"/>
      <c r="ET20" s="98"/>
      <c r="EU20" s="98"/>
      <c r="EV20" s="98"/>
      <c r="EW20" s="98"/>
      <c r="EX20" s="98"/>
      <c r="EY20" s="98"/>
      <c r="EZ20" s="98"/>
      <c r="FA20" s="98"/>
      <c r="FB20" s="98"/>
      <c r="FC20" s="98"/>
      <c r="FD20" s="98"/>
      <c r="FE20" s="98"/>
      <c r="FF20" s="98"/>
      <c r="FG20" s="98"/>
      <c r="FH20" s="98"/>
      <c r="FI20" s="98"/>
      <c r="FJ20" s="98"/>
      <c r="FK20" s="98"/>
      <c r="FL20" s="98"/>
      <c r="FM20" s="98"/>
      <c r="FN20" s="98"/>
      <c r="FO20" s="98"/>
      <c r="FP20" s="98"/>
      <c r="FQ20" s="98"/>
      <c r="FR20" s="98"/>
      <c r="FS20" s="98"/>
      <c r="FT20" s="98"/>
      <c r="FU20" s="98"/>
      <c r="FV20" s="98"/>
      <c r="FW20" s="98"/>
      <c r="FX20" s="98"/>
      <c r="FY20" s="98"/>
      <c r="FZ20" s="98"/>
      <c r="GA20" s="98"/>
      <c r="GB20" s="98"/>
      <c r="GC20" s="98"/>
      <c r="GD20" s="98"/>
      <c r="GE20" s="98"/>
      <c r="GF20" s="98"/>
      <c r="GG20" s="98"/>
      <c r="GH20" s="98"/>
      <c r="GI20" s="98"/>
      <c r="GJ20" s="98"/>
      <c r="GK20" s="98"/>
      <c r="GL20" s="98"/>
      <c r="GM20" s="98"/>
      <c r="GN20" s="98"/>
      <c r="GO20" s="98"/>
      <c r="GP20" s="98"/>
      <c r="GQ20" s="98"/>
      <c r="GR20" s="98"/>
      <c r="GS20" s="98"/>
      <c r="GT20" s="98"/>
      <c r="GU20" s="98"/>
      <c r="GV20" s="98"/>
      <c r="GW20" s="98"/>
      <c r="GX20" s="98"/>
      <c r="GY20" s="98"/>
      <c r="GZ20" s="98"/>
      <c r="HA20" s="98"/>
      <c r="HB20" s="98"/>
      <c r="HC20" s="98"/>
      <c r="HD20" s="98"/>
      <c r="HE20" s="98"/>
      <c r="HF20" s="98"/>
      <c r="HG20" s="98"/>
      <c r="HH20" s="98"/>
      <c r="HI20" s="98"/>
      <c r="HJ20" s="98"/>
      <c r="HK20" s="98"/>
      <c r="HL20" s="98"/>
      <c r="HM20" s="98"/>
      <c r="HN20" s="98"/>
      <c r="HO20" s="98"/>
      <c r="HP20" s="98"/>
      <c r="HQ20" s="98"/>
      <c r="HR20" s="98"/>
      <c r="HS20" s="98"/>
      <c r="HT20" s="98"/>
      <c r="HU20" s="98"/>
      <c r="HV20" s="98"/>
      <c r="HW20" s="98"/>
      <c r="HX20" s="98"/>
      <c r="HY20" s="98"/>
      <c r="HZ20" s="98"/>
      <c r="IA20" s="98"/>
      <c r="IB20" s="98"/>
      <c r="IC20" s="98"/>
      <c r="ID20" s="98"/>
      <c r="IE20" s="98"/>
      <c r="IF20" s="98"/>
      <c r="IG20" s="98"/>
      <c r="IH20" s="98"/>
      <c r="II20" s="98"/>
      <c r="IJ20" s="98"/>
      <c r="IK20" s="98"/>
      <c r="IL20" s="98"/>
      <c r="IM20" s="98"/>
      <c r="IN20" s="98"/>
      <c r="IO20" s="98"/>
      <c r="IP20" s="98"/>
      <c r="IQ20" s="98"/>
      <c r="IR20" s="98"/>
      <c r="IS20" s="98"/>
      <c r="IT20" s="98"/>
      <c r="IU20" s="98"/>
      <c r="IV20" s="98"/>
      <c r="IW20" s="98"/>
      <c r="IX20" s="98"/>
      <c r="IY20" s="98"/>
      <c r="IZ20" s="98"/>
    </row>
    <row r="21" spans="1:260" s="103" customFormat="1">
      <c r="A21" s="142" t="str">
        <f>прил.1!A19</f>
        <v>2.</v>
      </c>
      <c r="B21" s="106" t="s">
        <v>169</v>
      </c>
      <c r="C21" s="107"/>
      <c r="D21" s="141"/>
      <c r="E21" s="144"/>
      <c r="F21" s="143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1"/>
      <c r="Y21" s="144"/>
      <c r="Z21" s="144"/>
      <c r="AA21" s="144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8"/>
      <c r="BF21" s="98"/>
      <c r="BG21" s="98"/>
      <c r="BH21" s="98"/>
      <c r="BI21" s="98"/>
      <c r="BJ21" s="98"/>
      <c r="BK21" s="98"/>
      <c r="BL21" s="98"/>
      <c r="BM21" s="98"/>
      <c r="BN21" s="98"/>
      <c r="BO21" s="98"/>
      <c r="BP21" s="98"/>
      <c r="BQ21" s="98"/>
      <c r="BR21" s="98"/>
      <c r="BS21" s="98"/>
      <c r="BT21" s="98"/>
      <c r="BU21" s="98"/>
      <c r="BV21" s="98"/>
      <c r="BW21" s="98"/>
      <c r="BX21" s="98"/>
      <c r="BY21" s="98"/>
      <c r="BZ21" s="98"/>
      <c r="CA21" s="98"/>
      <c r="CB21" s="98"/>
      <c r="CC21" s="98"/>
      <c r="CD21" s="98"/>
      <c r="CE21" s="98"/>
      <c r="CF21" s="98"/>
      <c r="CG21" s="98"/>
      <c r="CH21" s="98"/>
      <c r="CI21" s="98"/>
      <c r="CJ21" s="98"/>
      <c r="CK21" s="98"/>
      <c r="CL21" s="98"/>
      <c r="CM21" s="98"/>
      <c r="CN21" s="98"/>
      <c r="CO21" s="98"/>
      <c r="CP21" s="98"/>
      <c r="CQ21" s="98"/>
      <c r="CR21" s="98"/>
      <c r="CS21" s="98"/>
      <c r="CT21" s="98"/>
      <c r="CU21" s="98"/>
      <c r="CV21" s="98"/>
      <c r="CW21" s="98"/>
      <c r="CX21" s="98"/>
      <c r="CY21" s="98"/>
      <c r="CZ21" s="98"/>
      <c r="DA21" s="98"/>
      <c r="DB21" s="98"/>
      <c r="DC21" s="98"/>
      <c r="DD21" s="98"/>
      <c r="DE21" s="98"/>
      <c r="DF21" s="98"/>
      <c r="DG21" s="98"/>
      <c r="DH21" s="98"/>
      <c r="DI21" s="98"/>
      <c r="DJ21" s="98"/>
      <c r="DK21" s="98"/>
      <c r="DL21" s="98"/>
      <c r="DM21" s="98"/>
      <c r="DN21" s="98"/>
      <c r="DO21" s="98"/>
      <c r="DP21" s="98"/>
      <c r="DQ21" s="98"/>
      <c r="DR21" s="98"/>
      <c r="DS21" s="98"/>
      <c r="DT21" s="98"/>
      <c r="DU21" s="98"/>
      <c r="DV21" s="98"/>
      <c r="DW21" s="98"/>
      <c r="DX21" s="98"/>
      <c r="DY21" s="98"/>
      <c r="DZ21" s="98"/>
      <c r="EA21" s="98"/>
      <c r="EB21" s="98"/>
      <c r="EC21" s="98"/>
      <c r="ED21" s="98"/>
      <c r="EE21" s="98"/>
      <c r="EF21" s="98"/>
      <c r="EG21" s="98"/>
      <c r="EH21" s="98"/>
      <c r="EI21" s="98"/>
      <c r="EJ21" s="98"/>
      <c r="EK21" s="98"/>
      <c r="EL21" s="98"/>
      <c r="EM21" s="98"/>
      <c r="EN21" s="98"/>
      <c r="EO21" s="98"/>
      <c r="EP21" s="98"/>
      <c r="EQ21" s="98"/>
      <c r="ER21" s="98"/>
      <c r="ES21" s="98"/>
      <c r="ET21" s="98"/>
      <c r="EU21" s="98"/>
      <c r="EV21" s="98"/>
      <c r="EW21" s="98"/>
      <c r="EX21" s="98"/>
      <c r="EY21" s="98"/>
      <c r="EZ21" s="98"/>
      <c r="FA21" s="98"/>
      <c r="FB21" s="98"/>
      <c r="FC21" s="98"/>
      <c r="FD21" s="98"/>
      <c r="FE21" s="98"/>
      <c r="FF21" s="98"/>
      <c r="FG21" s="98"/>
      <c r="FH21" s="98"/>
      <c r="FI21" s="98"/>
      <c r="FJ21" s="98"/>
      <c r="FK21" s="98"/>
      <c r="FL21" s="98"/>
      <c r="FM21" s="98"/>
      <c r="FN21" s="98"/>
      <c r="FO21" s="98"/>
      <c r="FP21" s="98"/>
      <c r="FQ21" s="98"/>
      <c r="FR21" s="98"/>
      <c r="FS21" s="98"/>
      <c r="FT21" s="98"/>
      <c r="FU21" s="98"/>
      <c r="FV21" s="98"/>
      <c r="FW21" s="98"/>
      <c r="FX21" s="98"/>
      <c r="FY21" s="98"/>
      <c r="FZ21" s="98"/>
      <c r="GA21" s="98"/>
      <c r="GB21" s="98"/>
      <c r="GC21" s="98"/>
      <c r="GD21" s="98"/>
      <c r="GE21" s="98"/>
      <c r="GF21" s="98"/>
      <c r="GG21" s="98"/>
      <c r="GH21" s="98"/>
      <c r="GI21" s="98"/>
      <c r="GJ21" s="98"/>
      <c r="GK21" s="98"/>
      <c r="GL21" s="98"/>
      <c r="GM21" s="98"/>
      <c r="GN21" s="98"/>
      <c r="GO21" s="98"/>
      <c r="GP21" s="98"/>
      <c r="GQ21" s="98"/>
      <c r="GR21" s="98"/>
      <c r="GS21" s="98"/>
      <c r="GT21" s="98"/>
      <c r="GU21" s="98"/>
      <c r="GV21" s="98"/>
      <c r="GW21" s="98"/>
      <c r="GX21" s="98"/>
      <c r="GY21" s="98"/>
      <c r="GZ21" s="98"/>
      <c r="HA21" s="98"/>
      <c r="HB21" s="98"/>
      <c r="HC21" s="98"/>
      <c r="HD21" s="98"/>
      <c r="HE21" s="98"/>
      <c r="HF21" s="98"/>
      <c r="HG21" s="98"/>
      <c r="HH21" s="98"/>
      <c r="HI21" s="98"/>
      <c r="HJ21" s="98"/>
      <c r="HK21" s="98"/>
      <c r="HL21" s="98"/>
      <c r="HM21" s="98"/>
      <c r="HN21" s="98"/>
      <c r="HO21" s="98"/>
      <c r="HP21" s="98"/>
      <c r="HQ21" s="98"/>
      <c r="HR21" s="98"/>
      <c r="HS21" s="98"/>
      <c r="HT21" s="98"/>
      <c r="HU21" s="98"/>
      <c r="HV21" s="98"/>
      <c r="HW21" s="98"/>
      <c r="HX21" s="98"/>
      <c r="HY21" s="98"/>
      <c r="HZ21" s="98"/>
      <c r="IA21" s="98"/>
      <c r="IB21" s="98"/>
      <c r="IC21" s="98"/>
      <c r="ID21" s="98"/>
      <c r="IE21" s="98"/>
      <c r="IF21" s="98"/>
      <c r="IG21" s="98"/>
      <c r="IH21" s="98"/>
      <c r="II21" s="98"/>
      <c r="IJ21" s="98"/>
      <c r="IK21" s="98"/>
      <c r="IL21" s="98"/>
      <c r="IM21" s="98"/>
      <c r="IN21" s="98"/>
      <c r="IO21" s="98"/>
      <c r="IP21" s="98"/>
      <c r="IQ21" s="98"/>
      <c r="IR21" s="98"/>
      <c r="IS21" s="98"/>
      <c r="IT21" s="98"/>
      <c r="IU21" s="98"/>
      <c r="IV21" s="98"/>
      <c r="IW21" s="98"/>
      <c r="IX21" s="98"/>
      <c r="IY21" s="98"/>
      <c r="IZ21" s="98"/>
    </row>
    <row r="22" spans="1:260" s="103" customFormat="1" ht="15" customHeight="1">
      <c r="A22" s="169" t="str">
        <f>прил.1!A20</f>
        <v>2.1.</v>
      </c>
      <c r="B22" s="104" t="str">
        <f>прил.1!B20</f>
        <v>ИБП</v>
      </c>
      <c r="C22" s="142" t="str">
        <f>прил.1!C20</f>
        <v>N_O02</v>
      </c>
      <c r="D22" s="141">
        <v>4</v>
      </c>
      <c r="E22" s="141"/>
      <c r="F22" s="143">
        <f t="shared" ref="F22:F28" si="1">Z22</f>
        <v>4</v>
      </c>
      <c r="G22" s="141"/>
      <c r="H22" s="141">
        <v>4</v>
      </c>
      <c r="I22" s="141"/>
      <c r="J22" s="141">
        <v>4</v>
      </c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>
        <f t="shared" si="0"/>
        <v>4</v>
      </c>
      <c r="Y22" s="141"/>
      <c r="Z22" s="143">
        <f t="shared" ref="Z22:Z28" si="2">R22+N22+J22</f>
        <v>4</v>
      </c>
      <c r="AA22" s="144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AW22" s="98"/>
      <c r="AX22" s="98"/>
      <c r="AY22" s="98"/>
      <c r="AZ22" s="98"/>
      <c r="BA22" s="98"/>
      <c r="BB22" s="98"/>
      <c r="BC22" s="98"/>
      <c r="BD22" s="98"/>
      <c r="BE22" s="98"/>
      <c r="BF22" s="98"/>
      <c r="BG22" s="98"/>
      <c r="BH22" s="98"/>
      <c r="BI22" s="98"/>
      <c r="BJ22" s="98"/>
      <c r="BK22" s="98"/>
      <c r="BL22" s="98"/>
      <c r="BM22" s="98"/>
      <c r="BN22" s="98"/>
      <c r="BO22" s="98"/>
      <c r="BP22" s="98"/>
      <c r="BQ22" s="98"/>
      <c r="BR22" s="98"/>
      <c r="BS22" s="98"/>
      <c r="BT22" s="98"/>
      <c r="BU22" s="98"/>
      <c r="BV22" s="98"/>
      <c r="BW22" s="98"/>
      <c r="BX22" s="98"/>
      <c r="BY22" s="98"/>
      <c r="BZ22" s="98"/>
      <c r="CA22" s="98"/>
      <c r="CB22" s="98"/>
      <c r="CC22" s="98"/>
      <c r="CD22" s="98"/>
      <c r="CE22" s="98"/>
      <c r="CF22" s="98"/>
      <c r="CG22" s="98"/>
      <c r="CH22" s="98"/>
      <c r="CI22" s="98"/>
      <c r="CJ22" s="98"/>
      <c r="CK22" s="98"/>
      <c r="CL22" s="98"/>
      <c r="CM22" s="98"/>
      <c r="CN22" s="98"/>
      <c r="CO22" s="98"/>
      <c r="CP22" s="98"/>
      <c r="CQ22" s="98"/>
      <c r="CR22" s="98"/>
      <c r="CS22" s="98"/>
      <c r="CT22" s="98"/>
      <c r="CU22" s="98"/>
      <c r="CV22" s="98"/>
      <c r="CW22" s="98"/>
      <c r="CX22" s="98"/>
      <c r="CY22" s="98"/>
      <c r="CZ22" s="98"/>
      <c r="DA22" s="98"/>
      <c r="DB22" s="98"/>
      <c r="DC22" s="98"/>
      <c r="DD22" s="98"/>
      <c r="DE22" s="98"/>
      <c r="DF22" s="98"/>
      <c r="DG22" s="98"/>
      <c r="DH22" s="98"/>
      <c r="DI22" s="98"/>
      <c r="DJ22" s="98"/>
      <c r="DK22" s="98"/>
      <c r="DL22" s="98"/>
      <c r="DM22" s="98"/>
      <c r="DN22" s="98"/>
      <c r="DO22" s="98"/>
      <c r="DP22" s="98"/>
      <c r="DQ22" s="98"/>
      <c r="DR22" s="98"/>
      <c r="DS22" s="98"/>
      <c r="DT22" s="98"/>
      <c r="DU22" s="98"/>
      <c r="DV22" s="98"/>
      <c r="DW22" s="98"/>
      <c r="DX22" s="98"/>
      <c r="DY22" s="98"/>
      <c r="DZ22" s="98"/>
      <c r="EA22" s="98"/>
      <c r="EB22" s="98"/>
      <c r="EC22" s="98"/>
      <c r="ED22" s="98"/>
      <c r="EE22" s="98"/>
      <c r="EF22" s="98"/>
      <c r="EG22" s="98"/>
      <c r="EH22" s="98"/>
      <c r="EI22" s="98"/>
      <c r="EJ22" s="98"/>
      <c r="EK22" s="98"/>
      <c r="EL22" s="98"/>
      <c r="EM22" s="98"/>
      <c r="EN22" s="98"/>
      <c r="EO22" s="98"/>
      <c r="EP22" s="98"/>
      <c r="EQ22" s="98"/>
      <c r="ER22" s="98"/>
      <c r="ES22" s="98"/>
      <c r="ET22" s="98"/>
      <c r="EU22" s="98"/>
      <c r="EV22" s="98"/>
      <c r="EW22" s="98"/>
      <c r="EX22" s="98"/>
      <c r="EY22" s="98"/>
      <c r="EZ22" s="98"/>
      <c r="FA22" s="98"/>
      <c r="FB22" s="98"/>
      <c r="FC22" s="98"/>
      <c r="FD22" s="98"/>
      <c r="FE22" s="98"/>
      <c r="FF22" s="98"/>
      <c r="FG22" s="98"/>
      <c r="FH22" s="98"/>
      <c r="FI22" s="98"/>
      <c r="FJ22" s="98"/>
      <c r="FK22" s="98"/>
      <c r="FL22" s="98"/>
      <c r="FM22" s="98"/>
      <c r="FN22" s="98"/>
      <c r="FO22" s="98"/>
      <c r="FP22" s="98"/>
      <c r="FQ22" s="98"/>
      <c r="FR22" s="98"/>
      <c r="FS22" s="98"/>
      <c r="FT22" s="98"/>
      <c r="FU22" s="98"/>
      <c r="FV22" s="98"/>
      <c r="FW22" s="98"/>
      <c r="FX22" s="98"/>
      <c r="FY22" s="98"/>
      <c r="FZ22" s="98"/>
      <c r="GA22" s="98"/>
      <c r="GB22" s="98"/>
      <c r="GC22" s="98"/>
      <c r="GD22" s="98"/>
      <c r="GE22" s="98"/>
      <c r="GF22" s="98"/>
      <c r="GG22" s="98"/>
      <c r="GH22" s="98"/>
      <c r="GI22" s="98"/>
      <c r="GJ22" s="98"/>
      <c r="GK22" s="98"/>
      <c r="GL22" s="98"/>
      <c r="GM22" s="98"/>
      <c r="GN22" s="98"/>
      <c r="GO22" s="98"/>
      <c r="GP22" s="98"/>
      <c r="GQ22" s="98"/>
      <c r="GR22" s="98"/>
      <c r="GS22" s="98"/>
      <c r="GT22" s="98"/>
      <c r="GU22" s="98"/>
      <c r="GV22" s="98"/>
      <c r="GW22" s="98"/>
      <c r="GX22" s="98"/>
      <c r="GY22" s="98"/>
      <c r="GZ22" s="98"/>
      <c r="HA22" s="98"/>
      <c r="HB22" s="98"/>
      <c r="HC22" s="98"/>
      <c r="HD22" s="98"/>
      <c r="HE22" s="98"/>
      <c r="HF22" s="98"/>
      <c r="HG22" s="98"/>
      <c r="HH22" s="98"/>
      <c r="HI22" s="98"/>
      <c r="HJ22" s="98"/>
      <c r="HK22" s="98"/>
      <c r="HL22" s="98"/>
      <c r="HM22" s="98"/>
      <c r="HN22" s="98"/>
      <c r="HO22" s="98"/>
      <c r="HP22" s="98"/>
      <c r="HQ22" s="98"/>
      <c r="HR22" s="98"/>
      <c r="HS22" s="98"/>
      <c r="HT22" s="98"/>
      <c r="HU22" s="98"/>
      <c r="HV22" s="98"/>
      <c r="HW22" s="98"/>
      <c r="HX22" s="98"/>
      <c r="HY22" s="98"/>
      <c r="HZ22" s="98"/>
      <c r="IA22" s="98"/>
      <c r="IB22" s="98"/>
      <c r="IC22" s="98"/>
      <c r="ID22" s="98"/>
      <c r="IE22" s="98"/>
      <c r="IF22" s="98"/>
      <c r="IG22" s="98"/>
      <c r="IH22" s="98"/>
      <c r="II22" s="98"/>
      <c r="IJ22" s="98"/>
      <c r="IK22" s="98"/>
      <c r="IL22" s="98"/>
      <c r="IM22" s="98"/>
      <c r="IN22" s="98"/>
      <c r="IO22" s="98"/>
      <c r="IP22" s="98"/>
      <c r="IQ22" s="98"/>
      <c r="IR22" s="98"/>
      <c r="IS22" s="98"/>
      <c r="IT22" s="98"/>
      <c r="IU22" s="98"/>
      <c r="IV22" s="98"/>
      <c r="IW22" s="98"/>
      <c r="IX22" s="98"/>
      <c r="IY22" s="98"/>
      <c r="IZ22" s="98"/>
    </row>
    <row r="23" spans="1:260" s="103" customFormat="1">
      <c r="A23" s="169" t="str">
        <f>прил.1!A21</f>
        <v>2.2.</v>
      </c>
      <c r="B23" s="104" t="str">
        <f>прил.1!B21</f>
        <v>Сервер</v>
      </c>
      <c r="C23" s="142" t="str">
        <f>прил.1!C21</f>
        <v>N_O03</v>
      </c>
      <c r="D23" s="141">
        <v>6</v>
      </c>
      <c r="E23" s="141"/>
      <c r="F23" s="143">
        <f t="shared" si="1"/>
        <v>6</v>
      </c>
      <c r="G23" s="141"/>
      <c r="H23" s="141">
        <v>6</v>
      </c>
      <c r="I23" s="141"/>
      <c r="J23" s="141">
        <v>6</v>
      </c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>
        <f t="shared" si="0"/>
        <v>6</v>
      </c>
      <c r="Y23" s="141"/>
      <c r="Z23" s="143">
        <f t="shared" si="2"/>
        <v>6</v>
      </c>
      <c r="AA23" s="144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  <c r="AT23" s="98"/>
      <c r="AU23" s="98"/>
      <c r="AV23" s="98"/>
      <c r="AW23" s="98"/>
      <c r="AX23" s="98"/>
      <c r="AY23" s="98"/>
      <c r="AZ23" s="98"/>
      <c r="BA23" s="98"/>
      <c r="BB23" s="98"/>
      <c r="BC23" s="98"/>
      <c r="BD23" s="98"/>
      <c r="BE23" s="98"/>
      <c r="BF23" s="98"/>
      <c r="BG23" s="98"/>
      <c r="BH23" s="98"/>
      <c r="BI23" s="98"/>
      <c r="BJ23" s="98"/>
      <c r="BK23" s="98"/>
      <c r="BL23" s="98"/>
      <c r="BM23" s="98"/>
      <c r="BN23" s="98"/>
      <c r="BO23" s="98"/>
      <c r="BP23" s="98"/>
      <c r="BQ23" s="98"/>
      <c r="BR23" s="98"/>
      <c r="BS23" s="98"/>
      <c r="BT23" s="98"/>
      <c r="BU23" s="98"/>
      <c r="BV23" s="98"/>
      <c r="BW23" s="98"/>
      <c r="BX23" s="98"/>
      <c r="BY23" s="98"/>
      <c r="BZ23" s="98"/>
      <c r="CA23" s="98"/>
      <c r="CB23" s="98"/>
      <c r="CC23" s="98"/>
      <c r="CD23" s="98"/>
      <c r="CE23" s="98"/>
      <c r="CF23" s="98"/>
      <c r="CG23" s="98"/>
      <c r="CH23" s="98"/>
      <c r="CI23" s="98"/>
      <c r="CJ23" s="98"/>
      <c r="CK23" s="98"/>
      <c r="CL23" s="98"/>
      <c r="CM23" s="98"/>
      <c r="CN23" s="98"/>
      <c r="CO23" s="98"/>
      <c r="CP23" s="98"/>
      <c r="CQ23" s="98"/>
      <c r="CR23" s="98"/>
      <c r="CS23" s="98"/>
      <c r="CT23" s="98"/>
      <c r="CU23" s="98"/>
      <c r="CV23" s="98"/>
      <c r="CW23" s="98"/>
      <c r="CX23" s="98"/>
      <c r="CY23" s="98"/>
      <c r="CZ23" s="98"/>
      <c r="DA23" s="98"/>
      <c r="DB23" s="98"/>
      <c r="DC23" s="98"/>
      <c r="DD23" s="98"/>
      <c r="DE23" s="98"/>
      <c r="DF23" s="98"/>
      <c r="DG23" s="98"/>
      <c r="DH23" s="98"/>
      <c r="DI23" s="98"/>
      <c r="DJ23" s="98"/>
      <c r="DK23" s="98"/>
      <c r="DL23" s="98"/>
      <c r="DM23" s="98"/>
      <c r="DN23" s="98"/>
      <c r="DO23" s="98"/>
      <c r="DP23" s="98"/>
      <c r="DQ23" s="98"/>
      <c r="DR23" s="98"/>
      <c r="DS23" s="98"/>
      <c r="DT23" s="98"/>
      <c r="DU23" s="98"/>
      <c r="DV23" s="98"/>
      <c r="DW23" s="98"/>
      <c r="DX23" s="98"/>
      <c r="DY23" s="98"/>
      <c r="DZ23" s="98"/>
      <c r="EA23" s="98"/>
      <c r="EB23" s="98"/>
      <c r="EC23" s="98"/>
      <c r="ED23" s="98"/>
      <c r="EE23" s="98"/>
      <c r="EF23" s="98"/>
      <c r="EG23" s="98"/>
      <c r="EH23" s="98"/>
      <c r="EI23" s="98"/>
      <c r="EJ23" s="98"/>
      <c r="EK23" s="98"/>
      <c r="EL23" s="98"/>
      <c r="EM23" s="98"/>
      <c r="EN23" s="98"/>
      <c r="EO23" s="98"/>
      <c r="EP23" s="98"/>
      <c r="EQ23" s="98"/>
      <c r="ER23" s="98"/>
      <c r="ES23" s="98"/>
      <c r="ET23" s="98"/>
      <c r="EU23" s="98"/>
      <c r="EV23" s="98"/>
      <c r="EW23" s="98"/>
      <c r="EX23" s="98"/>
      <c r="EY23" s="98"/>
      <c r="EZ23" s="98"/>
      <c r="FA23" s="98"/>
      <c r="FB23" s="98"/>
      <c r="FC23" s="98"/>
      <c r="FD23" s="98"/>
      <c r="FE23" s="98"/>
      <c r="FF23" s="98"/>
      <c r="FG23" s="98"/>
      <c r="FH23" s="98"/>
      <c r="FI23" s="98"/>
      <c r="FJ23" s="98"/>
      <c r="FK23" s="98"/>
      <c r="FL23" s="98"/>
      <c r="FM23" s="98"/>
      <c r="FN23" s="98"/>
      <c r="FO23" s="98"/>
      <c r="FP23" s="98"/>
      <c r="FQ23" s="98"/>
      <c r="FR23" s="98"/>
      <c r="FS23" s="98"/>
      <c r="FT23" s="98"/>
      <c r="FU23" s="98"/>
      <c r="FV23" s="98"/>
      <c r="FW23" s="98"/>
      <c r="FX23" s="98"/>
      <c r="FY23" s="98"/>
      <c r="FZ23" s="98"/>
      <c r="GA23" s="98"/>
      <c r="GB23" s="98"/>
      <c r="GC23" s="98"/>
      <c r="GD23" s="98"/>
      <c r="GE23" s="98"/>
      <c r="GF23" s="98"/>
      <c r="GG23" s="98"/>
      <c r="GH23" s="98"/>
      <c r="GI23" s="98"/>
      <c r="GJ23" s="98"/>
      <c r="GK23" s="98"/>
      <c r="GL23" s="98"/>
      <c r="GM23" s="98"/>
      <c r="GN23" s="98"/>
      <c r="GO23" s="98"/>
      <c r="GP23" s="98"/>
      <c r="GQ23" s="98"/>
      <c r="GR23" s="98"/>
      <c r="GS23" s="98"/>
      <c r="GT23" s="98"/>
      <c r="GU23" s="98"/>
      <c r="GV23" s="98"/>
      <c r="GW23" s="98"/>
      <c r="GX23" s="98"/>
      <c r="GY23" s="98"/>
      <c r="GZ23" s="98"/>
      <c r="HA23" s="98"/>
      <c r="HB23" s="98"/>
      <c r="HC23" s="98"/>
      <c r="HD23" s="98"/>
      <c r="HE23" s="98"/>
      <c r="HF23" s="98"/>
      <c r="HG23" s="98"/>
      <c r="HH23" s="98"/>
      <c r="HI23" s="98"/>
      <c r="HJ23" s="98"/>
      <c r="HK23" s="98"/>
      <c r="HL23" s="98"/>
      <c r="HM23" s="98"/>
      <c r="HN23" s="98"/>
      <c r="HO23" s="98"/>
      <c r="HP23" s="98"/>
      <c r="HQ23" s="98"/>
      <c r="HR23" s="98"/>
      <c r="HS23" s="98"/>
      <c r="HT23" s="98"/>
      <c r="HU23" s="98"/>
      <c r="HV23" s="98"/>
      <c r="HW23" s="98"/>
      <c r="HX23" s="98"/>
      <c r="HY23" s="98"/>
      <c r="HZ23" s="98"/>
      <c r="IA23" s="98"/>
      <c r="IB23" s="98"/>
      <c r="IC23" s="98"/>
      <c r="ID23" s="98"/>
      <c r="IE23" s="98"/>
      <c r="IF23" s="98"/>
      <c r="IG23" s="98"/>
      <c r="IH23" s="98"/>
      <c r="II23" s="98"/>
      <c r="IJ23" s="98"/>
      <c r="IK23" s="98"/>
      <c r="IL23" s="98"/>
      <c r="IM23" s="98"/>
      <c r="IN23" s="98"/>
      <c r="IO23" s="98"/>
      <c r="IP23" s="98"/>
      <c r="IQ23" s="98"/>
      <c r="IR23" s="98"/>
      <c r="IS23" s="98"/>
      <c r="IT23" s="98"/>
      <c r="IU23" s="98"/>
      <c r="IV23" s="98"/>
      <c r="IW23" s="98"/>
      <c r="IX23" s="98"/>
      <c r="IY23" s="98"/>
      <c r="IZ23" s="98"/>
    </row>
    <row r="24" spans="1:260" s="103" customFormat="1">
      <c r="A24" s="169" t="str">
        <f>прил.1!A22</f>
        <v>2.3.</v>
      </c>
      <c r="B24" s="104" t="str">
        <f>прил.1!B22</f>
        <v>СХД</v>
      </c>
      <c r="C24" s="142" t="str">
        <f>прил.1!C22</f>
        <v>N_O04</v>
      </c>
      <c r="D24" s="141">
        <v>2</v>
      </c>
      <c r="E24" s="141"/>
      <c r="F24" s="143">
        <f t="shared" si="1"/>
        <v>4</v>
      </c>
      <c r="G24" s="141"/>
      <c r="H24" s="141">
        <v>1</v>
      </c>
      <c r="I24" s="141"/>
      <c r="J24" s="141">
        <v>2</v>
      </c>
      <c r="K24" s="141"/>
      <c r="L24" s="141">
        <v>1</v>
      </c>
      <c r="M24" s="141"/>
      <c r="N24" s="141">
        <v>2</v>
      </c>
      <c r="O24" s="141"/>
      <c r="P24" s="141"/>
      <c r="Q24" s="141"/>
      <c r="R24" s="141"/>
      <c r="S24" s="141"/>
      <c r="T24" s="141"/>
      <c r="U24" s="141"/>
      <c r="V24" s="141"/>
      <c r="W24" s="141"/>
      <c r="X24" s="141">
        <f t="shared" si="0"/>
        <v>2</v>
      </c>
      <c r="Y24" s="141"/>
      <c r="Z24" s="143">
        <f t="shared" si="2"/>
        <v>4</v>
      </c>
      <c r="AA24" s="144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  <c r="AT24" s="98"/>
      <c r="AU24" s="98"/>
      <c r="AV24" s="98"/>
      <c r="AW24" s="98"/>
      <c r="AX24" s="98"/>
      <c r="AY24" s="98"/>
      <c r="AZ24" s="98"/>
      <c r="BA24" s="98"/>
      <c r="BB24" s="98"/>
      <c r="BC24" s="98"/>
      <c r="BD24" s="98"/>
      <c r="BE24" s="98"/>
      <c r="BF24" s="98"/>
      <c r="BG24" s="98"/>
      <c r="BH24" s="98"/>
      <c r="BI24" s="98"/>
      <c r="BJ24" s="98"/>
      <c r="BK24" s="98"/>
      <c r="BL24" s="98"/>
      <c r="BM24" s="98"/>
      <c r="BN24" s="98"/>
      <c r="BO24" s="98"/>
      <c r="BP24" s="98"/>
      <c r="BQ24" s="98"/>
      <c r="BR24" s="98"/>
      <c r="BS24" s="98"/>
      <c r="BT24" s="98"/>
      <c r="BU24" s="98"/>
      <c r="BV24" s="98"/>
      <c r="BW24" s="98"/>
      <c r="BX24" s="98"/>
      <c r="BY24" s="98"/>
      <c r="BZ24" s="98"/>
      <c r="CA24" s="98"/>
      <c r="CB24" s="98"/>
      <c r="CC24" s="98"/>
      <c r="CD24" s="98"/>
      <c r="CE24" s="98"/>
      <c r="CF24" s="98"/>
      <c r="CG24" s="98"/>
      <c r="CH24" s="98"/>
      <c r="CI24" s="98"/>
      <c r="CJ24" s="98"/>
      <c r="CK24" s="98"/>
      <c r="CL24" s="98"/>
      <c r="CM24" s="98"/>
      <c r="CN24" s="98"/>
      <c r="CO24" s="98"/>
      <c r="CP24" s="98"/>
      <c r="CQ24" s="98"/>
      <c r="CR24" s="98"/>
      <c r="CS24" s="98"/>
      <c r="CT24" s="98"/>
      <c r="CU24" s="98"/>
      <c r="CV24" s="98"/>
      <c r="CW24" s="98"/>
      <c r="CX24" s="98"/>
      <c r="CY24" s="98"/>
      <c r="CZ24" s="98"/>
      <c r="DA24" s="98"/>
      <c r="DB24" s="98"/>
      <c r="DC24" s="98"/>
      <c r="DD24" s="98"/>
      <c r="DE24" s="98"/>
      <c r="DF24" s="98"/>
      <c r="DG24" s="98"/>
      <c r="DH24" s="98"/>
      <c r="DI24" s="98"/>
      <c r="DJ24" s="98"/>
      <c r="DK24" s="98"/>
      <c r="DL24" s="98"/>
      <c r="DM24" s="98"/>
      <c r="DN24" s="98"/>
      <c r="DO24" s="98"/>
      <c r="DP24" s="98"/>
      <c r="DQ24" s="98"/>
      <c r="DR24" s="98"/>
      <c r="DS24" s="98"/>
      <c r="DT24" s="98"/>
      <c r="DU24" s="98"/>
      <c r="DV24" s="98"/>
      <c r="DW24" s="98"/>
      <c r="DX24" s="98"/>
      <c r="DY24" s="98"/>
      <c r="DZ24" s="98"/>
      <c r="EA24" s="98"/>
      <c r="EB24" s="98"/>
      <c r="EC24" s="98"/>
      <c r="ED24" s="98"/>
      <c r="EE24" s="98"/>
      <c r="EF24" s="98"/>
      <c r="EG24" s="98"/>
      <c r="EH24" s="98"/>
      <c r="EI24" s="98"/>
      <c r="EJ24" s="98"/>
      <c r="EK24" s="98"/>
      <c r="EL24" s="98"/>
      <c r="EM24" s="98"/>
      <c r="EN24" s="98"/>
      <c r="EO24" s="98"/>
      <c r="EP24" s="98"/>
      <c r="EQ24" s="98"/>
      <c r="ER24" s="98"/>
      <c r="ES24" s="98"/>
      <c r="ET24" s="98"/>
      <c r="EU24" s="98"/>
      <c r="EV24" s="98"/>
      <c r="EW24" s="98"/>
      <c r="EX24" s="98"/>
      <c r="EY24" s="98"/>
      <c r="EZ24" s="98"/>
      <c r="FA24" s="98"/>
      <c r="FB24" s="98"/>
      <c r="FC24" s="98"/>
      <c r="FD24" s="98"/>
      <c r="FE24" s="98"/>
      <c r="FF24" s="98"/>
      <c r="FG24" s="98"/>
      <c r="FH24" s="98"/>
      <c r="FI24" s="98"/>
      <c r="FJ24" s="98"/>
      <c r="FK24" s="98"/>
      <c r="FL24" s="98"/>
      <c r="FM24" s="98"/>
      <c r="FN24" s="98"/>
      <c r="FO24" s="98"/>
      <c r="FP24" s="98"/>
      <c r="FQ24" s="98"/>
      <c r="FR24" s="98"/>
      <c r="FS24" s="98"/>
      <c r="FT24" s="98"/>
      <c r="FU24" s="98"/>
      <c r="FV24" s="98"/>
      <c r="FW24" s="98"/>
      <c r="FX24" s="98"/>
      <c r="FY24" s="98"/>
      <c r="FZ24" s="98"/>
      <c r="GA24" s="98"/>
      <c r="GB24" s="98"/>
      <c r="GC24" s="98"/>
      <c r="GD24" s="98"/>
      <c r="GE24" s="98"/>
      <c r="GF24" s="98"/>
      <c r="GG24" s="98"/>
      <c r="GH24" s="98"/>
      <c r="GI24" s="98"/>
      <c r="GJ24" s="98"/>
      <c r="GK24" s="98"/>
      <c r="GL24" s="98"/>
      <c r="GM24" s="98"/>
      <c r="GN24" s="98"/>
      <c r="GO24" s="98"/>
      <c r="GP24" s="98"/>
      <c r="GQ24" s="98"/>
      <c r="GR24" s="98"/>
      <c r="GS24" s="98"/>
      <c r="GT24" s="98"/>
      <c r="GU24" s="98"/>
      <c r="GV24" s="98"/>
      <c r="GW24" s="98"/>
      <c r="GX24" s="98"/>
      <c r="GY24" s="98"/>
      <c r="GZ24" s="98"/>
      <c r="HA24" s="98"/>
      <c r="HB24" s="98"/>
      <c r="HC24" s="98"/>
      <c r="HD24" s="98"/>
      <c r="HE24" s="98"/>
      <c r="HF24" s="98"/>
      <c r="HG24" s="98"/>
      <c r="HH24" s="98"/>
      <c r="HI24" s="98"/>
      <c r="HJ24" s="98"/>
      <c r="HK24" s="98"/>
      <c r="HL24" s="98"/>
      <c r="HM24" s="98"/>
      <c r="HN24" s="98"/>
      <c r="HO24" s="98"/>
      <c r="HP24" s="98"/>
      <c r="HQ24" s="98"/>
      <c r="HR24" s="98"/>
      <c r="HS24" s="98"/>
      <c r="HT24" s="98"/>
      <c r="HU24" s="98"/>
      <c r="HV24" s="98"/>
      <c r="HW24" s="98"/>
      <c r="HX24" s="98"/>
      <c r="HY24" s="98"/>
      <c r="HZ24" s="98"/>
      <c r="IA24" s="98"/>
      <c r="IB24" s="98"/>
      <c r="IC24" s="98"/>
      <c r="ID24" s="98"/>
      <c r="IE24" s="98"/>
      <c r="IF24" s="98"/>
      <c r="IG24" s="98"/>
      <c r="IH24" s="98"/>
      <c r="II24" s="98"/>
      <c r="IJ24" s="98"/>
      <c r="IK24" s="98"/>
      <c r="IL24" s="98"/>
      <c r="IM24" s="98"/>
      <c r="IN24" s="98"/>
      <c r="IO24" s="98"/>
      <c r="IP24" s="98"/>
      <c r="IQ24" s="98"/>
      <c r="IR24" s="98"/>
      <c r="IS24" s="98"/>
      <c r="IT24" s="98"/>
      <c r="IU24" s="98"/>
      <c r="IV24" s="98"/>
      <c r="IW24" s="98"/>
      <c r="IX24" s="98"/>
      <c r="IY24" s="98"/>
      <c r="IZ24" s="98"/>
    </row>
    <row r="25" spans="1:260" s="103" customFormat="1">
      <c r="A25" s="169" t="str">
        <f>прил.1!A23</f>
        <v>2.4.</v>
      </c>
      <c r="B25" s="104" t="str">
        <f>прил.1!B23</f>
        <v>Оргтехника</v>
      </c>
      <c r="C25" s="142" t="str">
        <f>прил.1!C23</f>
        <v>N_O05</v>
      </c>
      <c r="D25" s="141">
        <v>200</v>
      </c>
      <c r="E25" s="141"/>
      <c r="F25" s="143">
        <f t="shared" si="1"/>
        <v>200</v>
      </c>
      <c r="G25" s="141"/>
      <c r="H25" s="141"/>
      <c r="I25" s="141"/>
      <c r="J25" s="141"/>
      <c r="K25" s="141"/>
      <c r="L25" s="141">
        <v>200</v>
      </c>
      <c r="M25" s="141"/>
      <c r="N25" s="141">
        <v>200</v>
      </c>
      <c r="O25" s="141"/>
      <c r="P25" s="141"/>
      <c r="Q25" s="141"/>
      <c r="R25" s="141"/>
      <c r="S25" s="141"/>
      <c r="T25" s="141"/>
      <c r="U25" s="141"/>
      <c r="V25" s="141"/>
      <c r="W25" s="141"/>
      <c r="X25" s="141">
        <f t="shared" si="0"/>
        <v>200</v>
      </c>
      <c r="Y25" s="141"/>
      <c r="Z25" s="141">
        <f t="shared" si="2"/>
        <v>200</v>
      </c>
      <c r="AA25" s="144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  <c r="AT25" s="98"/>
      <c r="AU25" s="98"/>
      <c r="AV25" s="98"/>
      <c r="AW25" s="98"/>
      <c r="AX25" s="98"/>
      <c r="AY25" s="98"/>
      <c r="AZ25" s="98"/>
      <c r="BA25" s="98"/>
      <c r="BB25" s="98"/>
      <c r="BC25" s="98"/>
      <c r="BD25" s="98"/>
      <c r="BE25" s="98"/>
      <c r="BF25" s="98"/>
      <c r="BG25" s="98"/>
      <c r="BH25" s="98"/>
      <c r="BI25" s="98"/>
      <c r="BJ25" s="98"/>
      <c r="BK25" s="98"/>
      <c r="BL25" s="98"/>
      <c r="BM25" s="98"/>
      <c r="BN25" s="98"/>
      <c r="BO25" s="98"/>
      <c r="BP25" s="98"/>
      <c r="BQ25" s="98"/>
      <c r="BR25" s="98"/>
      <c r="BS25" s="98"/>
      <c r="BT25" s="98"/>
      <c r="BU25" s="98"/>
      <c r="BV25" s="98"/>
      <c r="BW25" s="98"/>
      <c r="BX25" s="98"/>
      <c r="BY25" s="98"/>
      <c r="BZ25" s="98"/>
      <c r="CA25" s="98"/>
      <c r="CB25" s="98"/>
      <c r="CC25" s="98"/>
      <c r="CD25" s="98"/>
      <c r="CE25" s="98"/>
      <c r="CF25" s="98"/>
      <c r="CG25" s="98"/>
      <c r="CH25" s="98"/>
      <c r="CI25" s="98"/>
      <c r="CJ25" s="98"/>
      <c r="CK25" s="98"/>
      <c r="CL25" s="98"/>
      <c r="CM25" s="98"/>
      <c r="CN25" s="98"/>
      <c r="CO25" s="98"/>
      <c r="CP25" s="98"/>
      <c r="CQ25" s="98"/>
      <c r="CR25" s="98"/>
      <c r="CS25" s="98"/>
      <c r="CT25" s="98"/>
      <c r="CU25" s="98"/>
      <c r="CV25" s="98"/>
      <c r="CW25" s="98"/>
      <c r="CX25" s="98"/>
      <c r="CY25" s="98"/>
      <c r="CZ25" s="98"/>
      <c r="DA25" s="98"/>
      <c r="DB25" s="98"/>
      <c r="DC25" s="98"/>
      <c r="DD25" s="98"/>
      <c r="DE25" s="98"/>
      <c r="DF25" s="98"/>
      <c r="DG25" s="98"/>
      <c r="DH25" s="98"/>
      <c r="DI25" s="98"/>
      <c r="DJ25" s="98"/>
      <c r="DK25" s="98"/>
      <c r="DL25" s="98"/>
      <c r="DM25" s="98"/>
      <c r="DN25" s="98"/>
      <c r="DO25" s="98"/>
      <c r="DP25" s="98"/>
      <c r="DQ25" s="98"/>
      <c r="DR25" s="98"/>
      <c r="DS25" s="98"/>
      <c r="DT25" s="98"/>
      <c r="DU25" s="98"/>
      <c r="DV25" s="98"/>
      <c r="DW25" s="98"/>
      <c r="DX25" s="98"/>
      <c r="DY25" s="98"/>
      <c r="DZ25" s="98"/>
      <c r="EA25" s="98"/>
      <c r="EB25" s="98"/>
      <c r="EC25" s="98"/>
      <c r="ED25" s="98"/>
      <c r="EE25" s="98"/>
      <c r="EF25" s="98"/>
      <c r="EG25" s="98"/>
      <c r="EH25" s="98"/>
      <c r="EI25" s="98"/>
      <c r="EJ25" s="98"/>
      <c r="EK25" s="98"/>
      <c r="EL25" s="98"/>
      <c r="EM25" s="98"/>
      <c r="EN25" s="98"/>
      <c r="EO25" s="98"/>
      <c r="EP25" s="98"/>
      <c r="EQ25" s="98"/>
      <c r="ER25" s="98"/>
      <c r="ES25" s="98"/>
      <c r="ET25" s="98"/>
      <c r="EU25" s="98"/>
      <c r="EV25" s="98"/>
      <c r="EW25" s="98"/>
      <c r="EX25" s="98"/>
      <c r="EY25" s="98"/>
      <c r="EZ25" s="98"/>
      <c r="FA25" s="98"/>
      <c r="FB25" s="98"/>
      <c r="FC25" s="98"/>
      <c r="FD25" s="98"/>
      <c r="FE25" s="98"/>
      <c r="FF25" s="98"/>
      <c r="FG25" s="98"/>
      <c r="FH25" s="98"/>
      <c r="FI25" s="98"/>
      <c r="FJ25" s="98"/>
      <c r="FK25" s="98"/>
      <c r="FL25" s="98"/>
      <c r="FM25" s="98"/>
      <c r="FN25" s="98"/>
      <c r="FO25" s="98"/>
      <c r="FP25" s="98"/>
      <c r="FQ25" s="98"/>
      <c r="FR25" s="98"/>
      <c r="FS25" s="98"/>
      <c r="FT25" s="98"/>
      <c r="FU25" s="98"/>
      <c r="FV25" s="98"/>
      <c r="FW25" s="98"/>
      <c r="FX25" s="98"/>
      <c r="FY25" s="98"/>
      <c r="FZ25" s="98"/>
      <c r="GA25" s="98"/>
      <c r="GB25" s="98"/>
      <c r="GC25" s="98"/>
      <c r="GD25" s="98"/>
      <c r="GE25" s="98"/>
      <c r="GF25" s="98"/>
      <c r="GG25" s="98"/>
      <c r="GH25" s="98"/>
      <c r="GI25" s="98"/>
      <c r="GJ25" s="98"/>
      <c r="GK25" s="98"/>
      <c r="GL25" s="98"/>
      <c r="GM25" s="98"/>
      <c r="GN25" s="98"/>
      <c r="GO25" s="98"/>
      <c r="GP25" s="98"/>
      <c r="GQ25" s="98"/>
      <c r="GR25" s="98"/>
      <c r="GS25" s="98"/>
      <c r="GT25" s="98"/>
      <c r="GU25" s="98"/>
      <c r="GV25" s="98"/>
      <c r="GW25" s="98"/>
      <c r="GX25" s="98"/>
      <c r="GY25" s="98"/>
      <c r="GZ25" s="98"/>
      <c r="HA25" s="98"/>
      <c r="HB25" s="98"/>
      <c r="HC25" s="98"/>
      <c r="HD25" s="98"/>
      <c r="HE25" s="98"/>
      <c r="HF25" s="98"/>
      <c r="HG25" s="98"/>
      <c r="HH25" s="98"/>
      <c r="HI25" s="98"/>
      <c r="HJ25" s="98"/>
      <c r="HK25" s="98"/>
      <c r="HL25" s="98"/>
      <c r="HM25" s="98"/>
      <c r="HN25" s="98"/>
      <c r="HO25" s="98"/>
      <c r="HP25" s="98"/>
      <c r="HQ25" s="98"/>
      <c r="HR25" s="98"/>
      <c r="HS25" s="98"/>
      <c r="HT25" s="98"/>
      <c r="HU25" s="98"/>
      <c r="HV25" s="98"/>
      <c r="HW25" s="98"/>
      <c r="HX25" s="98"/>
      <c r="HY25" s="98"/>
      <c r="HZ25" s="98"/>
      <c r="IA25" s="98"/>
      <c r="IB25" s="98"/>
      <c r="IC25" s="98"/>
      <c r="ID25" s="98"/>
      <c r="IE25" s="98"/>
      <c r="IF25" s="98"/>
      <c r="IG25" s="98"/>
      <c r="IH25" s="98"/>
      <c r="II25" s="98"/>
      <c r="IJ25" s="98"/>
      <c r="IK25" s="98"/>
      <c r="IL25" s="98"/>
      <c r="IM25" s="98"/>
      <c r="IN25" s="98"/>
      <c r="IO25" s="98"/>
      <c r="IP25" s="98"/>
      <c r="IQ25" s="98"/>
      <c r="IR25" s="98"/>
      <c r="IS25" s="98"/>
      <c r="IT25" s="98"/>
      <c r="IU25" s="98"/>
      <c r="IV25" s="98"/>
      <c r="IW25" s="98"/>
      <c r="IX25" s="98"/>
      <c r="IY25" s="98"/>
      <c r="IZ25" s="98"/>
    </row>
    <row r="26" spans="1:260" s="103" customFormat="1">
      <c r="A26" s="169" t="str">
        <f>прил.1!A24</f>
        <v>2.5.</v>
      </c>
      <c r="B26" s="104" t="str">
        <f>прил.1!B24</f>
        <v>Сетевые устройства и связь</v>
      </c>
      <c r="C26" s="142" t="str">
        <f>прил.1!C24</f>
        <v>N_O06</v>
      </c>
      <c r="D26" s="141">
        <v>17</v>
      </c>
      <c r="E26" s="141"/>
      <c r="F26" s="143">
        <f t="shared" si="1"/>
        <v>17</v>
      </c>
      <c r="G26" s="141"/>
      <c r="H26" s="141"/>
      <c r="I26" s="141"/>
      <c r="J26" s="141"/>
      <c r="K26" s="141"/>
      <c r="L26" s="141">
        <v>17</v>
      </c>
      <c r="M26" s="141"/>
      <c r="N26" s="141">
        <v>17</v>
      </c>
      <c r="O26" s="141"/>
      <c r="P26" s="141"/>
      <c r="Q26" s="141"/>
      <c r="R26" s="141"/>
      <c r="S26" s="141"/>
      <c r="T26" s="141"/>
      <c r="U26" s="141"/>
      <c r="V26" s="141"/>
      <c r="W26" s="141"/>
      <c r="X26" s="141">
        <f t="shared" si="0"/>
        <v>17</v>
      </c>
      <c r="Y26" s="141"/>
      <c r="Z26" s="141">
        <f t="shared" si="2"/>
        <v>17</v>
      </c>
      <c r="AA26" s="144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  <c r="BM26" s="98"/>
      <c r="BN26" s="98"/>
      <c r="BO26" s="98"/>
      <c r="BP26" s="98"/>
      <c r="BQ26" s="98"/>
      <c r="BR26" s="98"/>
      <c r="BS26" s="98"/>
      <c r="BT26" s="98"/>
      <c r="BU26" s="98"/>
      <c r="BV26" s="98"/>
      <c r="BW26" s="98"/>
      <c r="BX26" s="98"/>
      <c r="BY26" s="98"/>
      <c r="BZ26" s="98"/>
      <c r="CA26" s="98"/>
      <c r="CB26" s="98"/>
      <c r="CC26" s="98"/>
      <c r="CD26" s="98"/>
      <c r="CE26" s="98"/>
      <c r="CF26" s="98"/>
      <c r="CG26" s="98"/>
      <c r="CH26" s="98"/>
      <c r="CI26" s="98"/>
      <c r="CJ26" s="98"/>
      <c r="CK26" s="98"/>
      <c r="CL26" s="98"/>
      <c r="CM26" s="98"/>
      <c r="CN26" s="98"/>
      <c r="CO26" s="98"/>
      <c r="CP26" s="98"/>
      <c r="CQ26" s="98"/>
      <c r="CR26" s="98"/>
      <c r="CS26" s="98"/>
      <c r="CT26" s="98"/>
      <c r="CU26" s="98"/>
      <c r="CV26" s="98"/>
      <c r="CW26" s="98"/>
      <c r="CX26" s="98"/>
      <c r="CY26" s="98"/>
      <c r="CZ26" s="98"/>
      <c r="DA26" s="98"/>
      <c r="DB26" s="98"/>
      <c r="DC26" s="98"/>
      <c r="DD26" s="98"/>
      <c r="DE26" s="98"/>
      <c r="DF26" s="98"/>
      <c r="DG26" s="98"/>
      <c r="DH26" s="98"/>
      <c r="DI26" s="98"/>
      <c r="DJ26" s="98"/>
      <c r="DK26" s="98"/>
      <c r="DL26" s="98"/>
      <c r="DM26" s="98"/>
      <c r="DN26" s="98"/>
      <c r="DO26" s="98"/>
      <c r="DP26" s="98"/>
      <c r="DQ26" s="98"/>
      <c r="DR26" s="98"/>
      <c r="DS26" s="98"/>
      <c r="DT26" s="98"/>
      <c r="DU26" s="98"/>
      <c r="DV26" s="98"/>
      <c r="DW26" s="98"/>
      <c r="DX26" s="98"/>
      <c r="DY26" s="98"/>
      <c r="DZ26" s="98"/>
      <c r="EA26" s="98"/>
      <c r="EB26" s="98"/>
      <c r="EC26" s="98"/>
      <c r="ED26" s="98"/>
      <c r="EE26" s="98"/>
      <c r="EF26" s="98"/>
      <c r="EG26" s="98"/>
      <c r="EH26" s="98"/>
      <c r="EI26" s="98"/>
      <c r="EJ26" s="98"/>
      <c r="EK26" s="98"/>
      <c r="EL26" s="98"/>
      <c r="EM26" s="98"/>
      <c r="EN26" s="98"/>
      <c r="EO26" s="98"/>
      <c r="EP26" s="98"/>
      <c r="EQ26" s="98"/>
      <c r="ER26" s="98"/>
      <c r="ES26" s="98"/>
      <c r="ET26" s="98"/>
      <c r="EU26" s="98"/>
      <c r="EV26" s="98"/>
      <c r="EW26" s="98"/>
      <c r="EX26" s="98"/>
      <c r="EY26" s="98"/>
      <c r="EZ26" s="98"/>
      <c r="FA26" s="98"/>
      <c r="FB26" s="98"/>
      <c r="FC26" s="98"/>
      <c r="FD26" s="98"/>
      <c r="FE26" s="98"/>
      <c r="FF26" s="98"/>
      <c r="FG26" s="98"/>
      <c r="FH26" s="98"/>
      <c r="FI26" s="98"/>
      <c r="FJ26" s="98"/>
      <c r="FK26" s="98"/>
      <c r="FL26" s="98"/>
      <c r="FM26" s="98"/>
      <c r="FN26" s="98"/>
      <c r="FO26" s="98"/>
      <c r="FP26" s="98"/>
      <c r="FQ26" s="98"/>
      <c r="FR26" s="98"/>
      <c r="FS26" s="98"/>
      <c r="FT26" s="98"/>
      <c r="FU26" s="98"/>
      <c r="FV26" s="98"/>
      <c r="FW26" s="98"/>
      <c r="FX26" s="98"/>
      <c r="FY26" s="98"/>
      <c r="FZ26" s="98"/>
      <c r="GA26" s="98"/>
      <c r="GB26" s="98"/>
      <c r="GC26" s="98"/>
      <c r="GD26" s="98"/>
      <c r="GE26" s="98"/>
      <c r="GF26" s="98"/>
      <c r="GG26" s="98"/>
      <c r="GH26" s="98"/>
      <c r="GI26" s="98"/>
      <c r="GJ26" s="98"/>
      <c r="GK26" s="98"/>
      <c r="GL26" s="98"/>
      <c r="GM26" s="98"/>
      <c r="GN26" s="98"/>
      <c r="GO26" s="98"/>
      <c r="GP26" s="98"/>
      <c r="GQ26" s="98"/>
      <c r="GR26" s="98"/>
      <c r="GS26" s="98"/>
      <c r="GT26" s="98"/>
      <c r="GU26" s="98"/>
      <c r="GV26" s="98"/>
      <c r="GW26" s="98"/>
      <c r="GX26" s="98"/>
      <c r="GY26" s="98"/>
      <c r="GZ26" s="98"/>
      <c r="HA26" s="98"/>
      <c r="HB26" s="98"/>
      <c r="HC26" s="98"/>
      <c r="HD26" s="98"/>
      <c r="HE26" s="98"/>
      <c r="HF26" s="98"/>
      <c r="HG26" s="98"/>
      <c r="HH26" s="98"/>
      <c r="HI26" s="98"/>
      <c r="HJ26" s="98"/>
      <c r="HK26" s="98"/>
      <c r="HL26" s="98"/>
      <c r="HM26" s="98"/>
      <c r="HN26" s="98"/>
      <c r="HO26" s="98"/>
      <c r="HP26" s="98"/>
      <c r="HQ26" s="98"/>
      <c r="HR26" s="98"/>
      <c r="HS26" s="98"/>
      <c r="HT26" s="98"/>
      <c r="HU26" s="98"/>
      <c r="HV26" s="98"/>
      <c r="HW26" s="98"/>
      <c r="HX26" s="98"/>
      <c r="HY26" s="98"/>
      <c r="HZ26" s="98"/>
      <c r="IA26" s="98"/>
      <c r="IB26" s="98"/>
      <c r="IC26" s="98"/>
      <c r="ID26" s="98"/>
      <c r="IE26" s="98"/>
      <c r="IF26" s="98"/>
      <c r="IG26" s="98"/>
      <c r="IH26" s="98"/>
      <c r="II26" s="98"/>
      <c r="IJ26" s="98"/>
      <c r="IK26" s="98"/>
      <c r="IL26" s="98"/>
      <c r="IM26" s="98"/>
      <c r="IN26" s="98"/>
      <c r="IO26" s="98"/>
      <c r="IP26" s="98"/>
      <c r="IQ26" s="98"/>
      <c r="IR26" s="98"/>
      <c r="IS26" s="98"/>
      <c r="IT26" s="98"/>
      <c r="IU26" s="98"/>
      <c r="IV26" s="98"/>
      <c r="IW26" s="98"/>
      <c r="IX26" s="98"/>
      <c r="IY26" s="98"/>
      <c r="IZ26" s="98"/>
    </row>
    <row r="27" spans="1:260" s="103" customFormat="1">
      <c r="A27" s="171" t="str">
        <f>прил.1!A25</f>
        <v>2.6.</v>
      </c>
      <c r="B27" s="146" t="str">
        <f>прил.1!B25</f>
        <v>ЦОД</v>
      </c>
      <c r="C27" s="147" t="str">
        <f>прил.1!C25</f>
        <v>N_O07</v>
      </c>
      <c r="D27" s="141">
        <v>1</v>
      </c>
      <c r="E27" s="141"/>
      <c r="F27" s="143">
        <f t="shared" si="1"/>
        <v>1</v>
      </c>
      <c r="G27" s="141"/>
      <c r="H27" s="141"/>
      <c r="I27" s="141"/>
      <c r="J27" s="141"/>
      <c r="K27" s="141"/>
      <c r="L27" s="141"/>
      <c r="M27" s="141"/>
      <c r="N27" s="141"/>
      <c r="O27" s="141"/>
      <c r="P27" s="141">
        <v>1</v>
      </c>
      <c r="Q27" s="141"/>
      <c r="R27" s="141">
        <v>1</v>
      </c>
      <c r="S27" s="141"/>
      <c r="T27" s="141"/>
      <c r="U27" s="141"/>
      <c r="V27" s="141"/>
      <c r="W27" s="141"/>
      <c r="X27" s="141">
        <f t="shared" si="0"/>
        <v>1</v>
      </c>
      <c r="Y27" s="141"/>
      <c r="Z27" s="141">
        <f t="shared" si="2"/>
        <v>1</v>
      </c>
      <c r="AA27" s="144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  <c r="AT27" s="98"/>
      <c r="AU27" s="98"/>
      <c r="AV27" s="98"/>
      <c r="AW27" s="98"/>
      <c r="AX27" s="98"/>
      <c r="AY27" s="98"/>
      <c r="AZ27" s="98"/>
      <c r="BA27" s="98"/>
      <c r="BB27" s="98"/>
      <c r="BC27" s="98"/>
      <c r="BD27" s="98"/>
      <c r="BE27" s="98"/>
      <c r="BF27" s="98"/>
      <c r="BG27" s="98"/>
      <c r="BH27" s="98"/>
      <c r="BI27" s="98"/>
      <c r="BJ27" s="98"/>
      <c r="BK27" s="98"/>
      <c r="BL27" s="98"/>
      <c r="BM27" s="98"/>
      <c r="BN27" s="98"/>
      <c r="BO27" s="98"/>
      <c r="BP27" s="98"/>
      <c r="BQ27" s="98"/>
      <c r="BR27" s="98"/>
      <c r="BS27" s="98"/>
      <c r="BT27" s="98"/>
      <c r="BU27" s="98"/>
      <c r="BV27" s="98"/>
      <c r="BW27" s="98"/>
      <c r="BX27" s="98"/>
      <c r="BY27" s="98"/>
      <c r="BZ27" s="98"/>
      <c r="CA27" s="98"/>
      <c r="CB27" s="98"/>
      <c r="CC27" s="98"/>
      <c r="CD27" s="98"/>
      <c r="CE27" s="98"/>
      <c r="CF27" s="98"/>
      <c r="CG27" s="98"/>
      <c r="CH27" s="98"/>
      <c r="CI27" s="98"/>
      <c r="CJ27" s="98"/>
      <c r="CK27" s="98"/>
      <c r="CL27" s="98"/>
      <c r="CM27" s="98"/>
      <c r="CN27" s="98"/>
      <c r="CO27" s="98"/>
      <c r="CP27" s="98"/>
      <c r="CQ27" s="98"/>
      <c r="CR27" s="98"/>
      <c r="CS27" s="98"/>
      <c r="CT27" s="98"/>
      <c r="CU27" s="98"/>
      <c r="CV27" s="98"/>
      <c r="CW27" s="98"/>
      <c r="CX27" s="98"/>
      <c r="CY27" s="98"/>
      <c r="CZ27" s="98"/>
      <c r="DA27" s="98"/>
      <c r="DB27" s="98"/>
      <c r="DC27" s="98"/>
      <c r="DD27" s="98"/>
      <c r="DE27" s="98"/>
      <c r="DF27" s="98"/>
      <c r="DG27" s="98"/>
      <c r="DH27" s="98"/>
      <c r="DI27" s="98"/>
      <c r="DJ27" s="98"/>
      <c r="DK27" s="98"/>
      <c r="DL27" s="98"/>
      <c r="DM27" s="98"/>
      <c r="DN27" s="98"/>
      <c r="DO27" s="98"/>
      <c r="DP27" s="98"/>
      <c r="DQ27" s="98"/>
      <c r="DR27" s="98"/>
      <c r="DS27" s="98"/>
      <c r="DT27" s="98"/>
      <c r="DU27" s="98"/>
      <c r="DV27" s="98"/>
      <c r="DW27" s="98"/>
      <c r="DX27" s="98"/>
      <c r="DY27" s="98"/>
      <c r="DZ27" s="98"/>
      <c r="EA27" s="98"/>
      <c r="EB27" s="98"/>
      <c r="EC27" s="98"/>
      <c r="ED27" s="98"/>
      <c r="EE27" s="98"/>
      <c r="EF27" s="98"/>
      <c r="EG27" s="98"/>
      <c r="EH27" s="98"/>
      <c r="EI27" s="98"/>
      <c r="EJ27" s="98"/>
      <c r="EK27" s="98"/>
      <c r="EL27" s="98"/>
      <c r="EM27" s="98"/>
      <c r="EN27" s="98"/>
      <c r="EO27" s="98"/>
      <c r="EP27" s="98"/>
      <c r="EQ27" s="98"/>
      <c r="ER27" s="98"/>
      <c r="ES27" s="98"/>
      <c r="ET27" s="98"/>
      <c r="EU27" s="98"/>
      <c r="EV27" s="98"/>
      <c r="EW27" s="98"/>
      <c r="EX27" s="98"/>
      <c r="EY27" s="98"/>
      <c r="EZ27" s="98"/>
      <c r="FA27" s="98"/>
      <c r="FB27" s="98"/>
      <c r="FC27" s="98"/>
      <c r="FD27" s="98"/>
      <c r="FE27" s="98"/>
      <c r="FF27" s="98"/>
      <c r="FG27" s="98"/>
      <c r="FH27" s="98"/>
      <c r="FI27" s="98"/>
      <c r="FJ27" s="98"/>
      <c r="FK27" s="98"/>
      <c r="FL27" s="98"/>
      <c r="FM27" s="98"/>
      <c r="FN27" s="98"/>
      <c r="FO27" s="98"/>
      <c r="FP27" s="98"/>
      <c r="FQ27" s="98"/>
      <c r="FR27" s="98"/>
      <c r="FS27" s="98"/>
      <c r="FT27" s="98"/>
      <c r="FU27" s="98"/>
      <c r="FV27" s="98"/>
      <c r="FW27" s="98"/>
      <c r="FX27" s="98"/>
      <c r="FY27" s="98"/>
      <c r="FZ27" s="98"/>
      <c r="GA27" s="98"/>
      <c r="GB27" s="98"/>
      <c r="GC27" s="98"/>
      <c r="GD27" s="98"/>
      <c r="GE27" s="98"/>
      <c r="GF27" s="98"/>
      <c r="GG27" s="98"/>
      <c r="GH27" s="98"/>
      <c r="GI27" s="98"/>
      <c r="GJ27" s="98"/>
      <c r="GK27" s="98"/>
      <c r="GL27" s="98"/>
      <c r="GM27" s="98"/>
      <c r="GN27" s="98"/>
      <c r="GO27" s="98"/>
      <c r="GP27" s="98"/>
      <c r="GQ27" s="98"/>
      <c r="GR27" s="98"/>
      <c r="GS27" s="98"/>
      <c r="GT27" s="98"/>
      <c r="GU27" s="98"/>
      <c r="GV27" s="98"/>
      <c r="GW27" s="98"/>
      <c r="GX27" s="98"/>
      <c r="GY27" s="98"/>
      <c r="GZ27" s="98"/>
      <c r="HA27" s="98"/>
      <c r="HB27" s="98"/>
      <c r="HC27" s="98"/>
      <c r="HD27" s="98"/>
      <c r="HE27" s="98"/>
      <c r="HF27" s="98"/>
      <c r="HG27" s="98"/>
      <c r="HH27" s="98"/>
      <c r="HI27" s="98"/>
      <c r="HJ27" s="98"/>
      <c r="HK27" s="98"/>
      <c r="HL27" s="98"/>
      <c r="HM27" s="98"/>
      <c r="HN27" s="98"/>
      <c r="HO27" s="98"/>
      <c r="HP27" s="98"/>
      <c r="HQ27" s="98"/>
      <c r="HR27" s="98"/>
      <c r="HS27" s="98"/>
      <c r="HT27" s="98"/>
      <c r="HU27" s="98"/>
      <c r="HV27" s="98"/>
      <c r="HW27" s="98"/>
      <c r="HX27" s="98"/>
      <c r="HY27" s="98"/>
      <c r="HZ27" s="98"/>
      <c r="IA27" s="98"/>
      <c r="IB27" s="98"/>
      <c r="IC27" s="98"/>
      <c r="ID27" s="98"/>
      <c r="IE27" s="98"/>
      <c r="IF27" s="98"/>
      <c r="IG27" s="98"/>
      <c r="IH27" s="98"/>
      <c r="II27" s="98"/>
      <c r="IJ27" s="98"/>
      <c r="IK27" s="98"/>
      <c r="IL27" s="98"/>
      <c r="IM27" s="98"/>
      <c r="IN27" s="98"/>
      <c r="IO27" s="98"/>
      <c r="IP27" s="98"/>
      <c r="IQ27" s="98"/>
      <c r="IR27" s="98"/>
      <c r="IS27" s="98"/>
      <c r="IT27" s="98"/>
      <c r="IU27" s="98"/>
      <c r="IV27" s="98"/>
      <c r="IW27" s="98"/>
      <c r="IX27" s="98"/>
      <c r="IY27" s="98"/>
      <c r="IZ27" s="98"/>
    </row>
    <row r="28" spans="1:260" s="103" customFormat="1">
      <c r="A28" s="171" t="str">
        <f>прил.1!A26</f>
        <v>2.7.</v>
      </c>
      <c r="B28" s="146" t="str">
        <f>прил.1!B26</f>
        <v>Информационная безопасность</v>
      </c>
      <c r="C28" s="147" t="str">
        <f>прил.1!C26</f>
        <v>O_O03</v>
      </c>
      <c r="D28" s="141">
        <v>0</v>
      </c>
      <c r="E28" s="141"/>
      <c r="F28" s="143">
        <f t="shared" si="1"/>
        <v>0</v>
      </c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>
        <f t="shared" si="0"/>
        <v>0</v>
      </c>
      <c r="Y28" s="141"/>
      <c r="Z28" s="141">
        <f t="shared" si="2"/>
        <v>0</v>
      </c>
      <c r="AA28" s="144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  <c r="AT28" s="98"/>
      <c r="AU28" s="98"/>
      <c r="AV28" s="98"/>
      <c r="AW28" s="98"/>
      <c r="AX28" s="98"/>
      <c r="AY28" s="98"/>
      <c r="AZ28" s="98"/>
      <c r="BA28" s="98"/>
      <c r="BB28" s="98"/>
      <c r="BC28" s="98"/>
      <c r="BD28" s="98"/>
      <c r="BE28" s="98"/>
      <c r="BF28" s="98"/>
      <c r="BG28" s="98"/>
      <c r="BH28" s="98"/>
      <c r="BI28" s="98"/>
      <c r="BJ28" s="98"/>
      <c r="BK28" s="98"/>
      <c r="BL28" s="98"/>
      <c r="BM28" s="98"/>
      <c r="BN28" s="98"/>
      <c r="BO28" s="98"/>
      <c r="BP28" s="98"/>
      <c r="BQ28" s="98"/>
      <c r="BR28" s="98"/>
      <c r="BS28" s="98"/>
      <c r="BT28" s="98"/>
      <c r="BU28" s="98"/>
      <c r="BV28" s="98"/>
      <c r="BW28" s="98"/>
      <c r="BX28" s="98"/>
      <c r="BY28" s="98"/>
      <c r="BZ28" s="98"/>
      <c r="CA28" s="98"/>
      <c r="CB28" s="98"/>
      <c r="CC28" s="98"/>
      <c r="CD28" s="98"/>
      <c r="CE28" s="98"/>
      <c r="CF28" s="98"/>
      <c r="CG28" s="98"/>
      <c r="CH28" s="98"/>
      <c r="CI28" s="98"/>
      <c r="CJ28" s="98"/>
      <c r="CK28" s="98"/>
      <c r="CL28" s="98"/>
      <c r="CM28" s="98"/>
      <c r="CN28" s="98"/>
      <c r="CO28" s="98"/>
      <c r="CP28" s="98"/>
      <c r="CQ28" s="98"/>
      <c r="CR28" s="98"/>
      <c r="CS28" s="98"/>
      <c r="CT28" s="98"/>
      <c r="CU28" s="98"/>
      <c r="CV28" s="98"/>
      <c r="CW28" s="98"/>
      <c r="CX28" s="98"/>
      <c r="CY28" s="98"/>
      <c r="CZ28" s="98"/>
      <c r="DA28" s="98"/>
      <c r="DB28" s="98"/>
      <c r="DC28" s="98"/>
      <c r="DD28" s="98"/>
      <c r="DE28" s="98"/>
      <c r="DF28" s="98"/>
      <c r="DG28" s="98"/>
      <c r="DH28" s="98"/>
      <c r="DI28" s="98"/>
      <c r="DJ28" s="98"/>
      <c r="DK28" s="98"/>
      <c r="DL28" s="98"/>
      <c r="DM28" s="98"/>
      <c r="DN28" s="98"/>
      <c r="DO28" s="98"/>
      <c r="DP28" s="98"/>
      <c r="DQ28" s="98"/>
      <c r="DR28" s="98"/>
      <c r="DS28" s="98"/>
      <c r="DT28" s="98"/>
      <c r="DU28" s="98"/>
      <c r="DV28" s="98"/>
      <c r="DW28" s="98"/>
      <c r="DX28" s="98"/>
      <c r="DY28" s="98"/>
      <c r="DZ28" s="98"/>
      <c r="EA28" s="98"/>
      <c r="EB28" s="98"/>
      <c r="EC28" s="98"/>
      <c r="ED28" s="98"/>
      <c r="EE28" s="98"/>
      <c r="EF28" s="98"/>
      <c r="EG28" s="98"/>
      <c r="EH28" s="98"/>
      <c r="EI28" s="98"/>
      <c r="EJ28" s="98"/>
      <c r="EK28" s="98"/>
      <c r="EL28" s="98"/>
      <c r="EM28" s="98"/>
      <c r="EN28" s="98"/>
      <c r="EO28" s="98"/>
      <c r="EP28" s="98"/>
      <c r="EQ28" s="98"/>
      <c r="ER28" s="98"/>
      <c r="ES28" s="98"/>
      <c r="ET28" s="98"/>
      <c r="EU28" s="98"/>
      <c r="EV28" s="98"/>
      <c r="EW28" s="98"/>
      <c r="EX28" s="98"/>
      <c r="EY28" s="98"/>
      <c r="EZ28" s="98"/>
      <c r="FA28" s="98"/>
      <c r="FB28" s="98"/>
      <c r="FC28" s="98"/>
      <c r="FD28" s="98"/>
      <c r="FE28" s="98"/>
      <c r="FF28" s="98"/>
      <c r="FG28" s="98"/>
      <c r="FH28" s="98"/>
      <c r="FI28" s="98"/>
      <c r="FJ28" s="98"/>
      <c r="FK28" s="98"/>
      <c r="FL28" s="98"/>
      <c r="FM28" s="98"/>
      <c r="FN28" s="98"/>
      <c r="FO28" s="98"/>
      <c r="FP28" s="98"/>
      <c r="FQ28" s="98"/>
      <c r="FR28" s="98"/>
      <c r="FS28" s="98"/>
      <c r="FT28" s="98"/>
      <c r="FU28" s="98"/>
      <c r="FV28" s="98"/>
      <c r="FW28" s="98"/>
      <c r="FX28" s="98"/>
      <c r="FY28" s="98"/>
      <c r="FZ28" s="98"/>
      <c r="GA28" s="98"/>
      <c r="GB28" s="98"/>
      <c r="GC28" s="98"/>
      <c r="GD28" s="98"/>
      <c r="GE28" s="98"/>
      <c r="GF28" s="98"/>
      <c r="GG28" s="98"/>
      <c r="GH28" s="98"/>
      <c r="GI28" s="98"/>
      <c r="GJ28" s="98"/>
      <c r="GK28" s="98"/>
      <c r="GL28" s="98"/>
      <c r="GM28" s="98"/>
      <c r="GN28" s="98"/>
      <c r="GO28" s="98"/>
      <c r="GP28" s="98"/>
      <c r="GQ28" s="98"/>
      <c r="GR28" s="98"/>
      <c r="GS28" s="98"/>
      <c r="GT28" s="98"/>
      <c r="GU28" s="98"/>
      <c r="GV28" s="98"/>
      <c r="GW28" s="98"/>
      <c r="GX28" s="98"/>
      <c r="GY28" s="98"/>
      <c r="GZ28" s="98"/>
      <c r="HA28" s="98"/>
      <c r="HB28" s="98"/>
      <c r="HC28" s="98"/>
      <c r="HD28" s="98"/>
      <c r="HE28" s="98"/>
      <c r="HF28" s="98"/>
      <c r="HG28" s="98"/>
      <c r="HH28" s="98"/>
      <c r="HI28" s="98"/>
      <c r="HJ28" s="98"/>
      <c r="HK28" s="98"/>
      <c r="HL28" s="98"/>
      <c r="HM28" s="98"/>
      <c r="HN28" s="98"/>
      <c r="HO28" s="98"/>
      <c r="HP28" s="98"/>
      <c r="HQ28" s="98"/>
      <c r="HR28" s="98"/>
      <c r="HS28" s="98"/>
      <c r="HT28" s="98"/>
      <c r="HU28" s="98"/>
      <c r="HV28" s="98"/>
      <c r="HW28" s="98"/>
      <c r="HX28" s="98"/>
      <c r="HY28" s="98"/>
      <c r="HZ28" s="98"/>
      <c r="IA28" s="98"/>
      <c r="IB28" s="98"/>
      <c r="IC28" s="98"/>
      <c r="ID28" s="98"/>
      <c r="IE28" s="98"/>
      <c r="IF28" s="98"/>
      <c r="IG28" s="98"/>
      <c r="IH28" s="98"/>
      <c r="II28" s="98"/>
      <c r="IJ28" s="98"/>
      <c r="IK28" s="98"/>
      <c r="IL28" s="98"/>
      <c r="IM28" s="98"/>
      <c r="IN28" s="98"/>
      <c r="IO28" s="98"/>
      <c r="IP28" s="98"/>
      <c r="IQ28" s="98"/>
      <c r="IR28" s="98"/>
      <c r="IS28" s="98"/>
      <c r="IT28" s="98"/>
      <c r="IU28" s="98"/>
      <c r="IV28" s="98"/>
      <c r="IW28" s="98"/>
      <c r="IX28" s="98"/>
      <c r="IY28" s="98"/>
      <c r="IZ28" s="98"/>
    </row>
    <row r="29" spans="1:260" s="103" customFormat="1">
      <c r="A29" s="172" t="str">
        <f>прил.1!A27</f>
        <v>3.</v>
      </c>
      <c r="B29" s="91" t="str">
        <f>прил.1!B27</f>
        <v>Оснащение интеллектуальной системой учета</v>
      </c>
      <c r="C29" s="111"/>
      <c r="D29" s="141"/>
      <c r="E29" s="141"/>
      <c r="F29" s="143"/>
      <c r="G29" s="141"/>
      <c r="H29" s="141"/>
      <c r="I29" s="141"/>
      <c r="J29" s="143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4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8"/>
      <c r="AZ29" s="98"/>
      <c r="BA29" s="98"/>
      <c r="BB29" s="98"/>
      <c r="BC29" s="98"/>
      <c r="BD29" s="98"/>
      <c r="BE29" s="98"/>
      <c r="BF29" s="98"/>
      <c r="BG29" s="98"/>
      <c r="BH29" s="98"/>
      <c r="BI29" s="98"/>
      <c r="BJ29" s="98"/>
      <c r="BK29" s="98"/>
      <c r="BL29" s="98"/>
      <c r="BM29" s="98"/>
      <c r="BN29" s="98"/>
      <c r="BO29" s="98"/>
      <c r="BP29" s="98"/>
      <c r="BQ29" s="98"/>
      <c r="BR29" s="98"/>
      <c r="BS29" s="98"/>
      <c r="BT29" s="98"/>
      <c r="BU29" s="98"/>
      <c r="BV29" s="98"/>
      <c r="BW29" s="98"/>
      <c r="BX29" s="98"/>
      <c r="BY29" s="98"/>
      <c r="BZ29" s="98"/>
      <c r="CA29" s="98"/>
      <c r="CB29" s="98"/>
      <c r="CC29" s="98"/>
      <c r="CD29" s="98"/>
      <c r="CE29" s="98"/>
      <c r="CF29" s="98"/>
      <c r="CG29" s="98"/>
      <c r="CH29" s="98"/>
      <c r="CI29" s="98"/>
      <c r="CJ29" s="98"/>
      <c r="CK29" s="98"/>
      <c r="CL29" s="98"/>
      <c r="CM29" s="98"/>
      <c r="CN29" s="98"/>
      <c r="CO29" s="98"/>
      <c r="CP29" s="98"/>
      <c r="CQ29" s="98"/>
      <c r="CR29" s="98"/>
      <c r="CS29" s="98"/>
      <c r="CT29" s="98"/>
      <c r="CU29" s="98"/>
      <c r="CV29" s="98"/>
      <c r="CW29" s="98"/>
      <c r="CX29" s="98"/>
      <c r="CY29" s="98"/>
      <c r="CZ29" s="98"/>
      <c r="DA29" s="98"/>
      <c r="DB29" s="98"/>
      <c r="DC29" s="98"/>
      <c r="DD29" s="98"/>
      <c r="DE29" s="98"/>
      <c r="DF29" s="98"/>
      <c r="DG29" s="98"/>
      <c r="DH29" s="98"/>
      <c r="DI29" s="98"/>
      <c r="DJ29" s="98"/>
      <c r="DK29" s="98"/>
      <c r="DL29" s="98"/>
      <c r="DM29" s="98"/>
      <c r="DN29" s="98"/>
      <c r="DO29" s="98"/>
      <c r="DP29" s="98"/>
      <c r="DQ29" s="98"/>
      <c r="DR29" s="98"/>
      <c r="DS29" s="98"/>
      <c r="DT29" s="98"/>
      <c r="DU29" s="98"/>
      <c r="DV29" s="98"/>
      <c r="DW29" s="98"/>
      <c r="DX29" s="98"/>
      <c r="DY29" s="98"/>
      <c r="DZ29" s="98"/>
      <c r="EA29" s="98"/>
      <c r="EB29" s="98"/>
      <c r="EC29" s="98"/>
      <c r="ED29" s="98"/>
      <c r="EE29" s="98"/>
      <c r="EF29" s="98"/>
      <c r="EG29" s="98"/>
      <c r="EH29" s="98"/>
      <c r="EI29" s="98"/>
      <c r="EJ29" s="98"/>
      <c r="EK29" s="98"/>
      <c r="EL29" s="98"/>
      <c r="EM29" s="98"/>
      <c r="EN29" s="98"/>
      <c r="EO29" s="98"/>
      <c r="EP29" s="98"/>
      <c r="EQ29" s="98"/>
      <c r="ER29" s="98"/>
      <c r="ES29" s="98"/>
      <c r="ET29" s="98"/>
      <c r="EU29" s="98"/>
      <c r="EV29" s="98"/>
      <c r="EW29" s="98"/>
      <c r="EX29" s="98"/>
      <c r="EY29" s="98"/>
      <c r="EZ29" s="98"/>
      <c r="FA29" s="98"/>
      <c r="FB29" s="98"/>
      <c r="FC29" s="98"/>
      <c r="FD29" s="98"/>
      <c r="FE29" s="98"/>
      <c r="FF29" s="98"/>
      <c r="FG29" s="98"/>
      <c r="FH29" s="98"/>
      <c r="FI29" s="98"/>
      <c r="FJ29" s="98"/>
      <c r="FK29" s="98"/>
      <c r="FL29" s="98"/>
      <c r="FM29" s="98"/>
      <c r="FN29" s="98"/>
      <c r="FO29" s="98"/>
      <c r="FP29" s="98"/>
      <c r="FQ29" s="98"/>
      <c r="FR29" s="98"/>
      <c r="FS29" s="98"/>
      <c r="FT29" s="98"/>
      <c r="FU29" s="98"/>
      <c r="FV29" s="98"/>
      <c r="FW29" s="98"/>
      <c r="FX29" s="98"/>
      <c r="FY29" s="98"/>
      <c r="FZ29" s="98"/>
      <c r="GA29" s="98"/>
      <c r="GB29" s="98"/>
      <c r="GC29" s="98"/>
      <c r="GD29" s="98"/>
      <c r="GE29" s="98"/>
      <c r="GF29" s="98"/>
      <c r="GG29" s="98"/>
      <c r="GH29" s="98"/>
      <c r="GI29" s="98"/>
      <c r="GJ29" s="98"/>
      <c r="GK29" s="98"/>
      <c r="GL29" s="98"/>
      <c r="GM29" s="98"/>
      <c r="GN29" s="98"/>
      <c r="GO29" s="98"/>
      <c r="GP29" s="98"/>
      <c r="GQ29" s="98"/>
      <c r="GR29" s="98"/>
      <c r="GS29" s="98"/>
      <c r="GT29" s="98"/>
      <c r="GU29" s="98"/>
      <c r="GV29" s="98"/>
      <c r="GW29" s="98"/>
      <c r="GX29" s="98"/>
      <c r="GY29" s="98"/>
      <c r="GZ29" s="98"/>
      <c r="HA29" s="98"/>
      <c r="HB29" s="98"/>
      <c r="HC29" s="98"/>
      <c r="HD29" s="98"/>
      <c r="HE29" s="98"/>
      <c r="HF29" s="98"/>
      <c r="HG29" s="98"/>
      <c r="HH29" s="98"/>
      <c r="HI29" s="98"/>
      <c r="HJ29" s="98"/>
      <c r="HK29" s="98"/>
      <c r="HL29" s="98"/>
      <c r="HM29" s="98"/>
      <c r="HN29" s="98"/>
      <c r="HO29" s="98"/>
      <c r="HP29" s="98"/>
      <c r="HQ29" s="98"/>
      <c r="HR29" s="98"/>
      <c r="HS29" s="98"/>
      <c r="HT29" s="98"/>
      <c r="HU29" s="98"/>
      <c r="HV29" s="98"/>
      <c r="HW29" s="98"/>
      <c r="HX29" s="98"/>
      <c r="HY29" s="98"/>
      <c r="HZ29" s="98"/>
      <c r="IA29" s="98"/>
      <c r="IB29" s="98"/>
      <c r="IC29" s="98"/>
      <c r="ID29" s="98"/>
      <c r="IE29" s="98"/>
      <c r="IF29" s="98"/>
      <c r="IG29" s="98"/>
      <c r="IH29" s="98"/>
      <c r="II29" s="98"/>
      <c r="IJ29" s="98"/>
      <c r="IK29" s="98"/>
      <c r="IL29" s="98"/>
      <c r="IM29" s="98"/>
      <c r="IN29" s="98"/>
      <c r="IO29" s="98"/>
      <c r="IP29" s="98"/>
      <c r="IQ29" s="98"/>
      <c r="IR29" s="98"/>
      <c r="IS29" s="98"/>
      <c r="IT29" s="98"/>
      <c r="IU29" s="98"/>
      <c r="IV29" s="98"/>
      <c r="IW29" s="98"/>
      <c r="IX29" s="98"/>
      <c r="IY29" s="98"/>
      <c r="IZ29" s="98"/>
    </row>
    <row r="30" spans="1:260" s="103" customFormat="1">
      <c r="A30" s="169" t="str">
        <f>прил.1!A28</f>
        <v>3.1.</v>
      </c>
      <c r="B30" s="104" t="str">
        <f>прил.1!B28</f>
        <v xml:space="preserve">Оборудование многоквартирных жилых домов интеллектуальной системой учета </v>
      </c>
      <c r="C30" s="142" t="str">
        <f>прил.1!C28</f>
        <v>N_O01</v>
      </c>
      <c r="D30" s="141">
        <v>30321</v>
      </c>
      <c r="E30" s="143"/>
      <c r="F30" s="143">
        <v>43778</v>
      </c>
      <c r="G30" s="143"/>
      <c r="H30" s="143">
        <v>10107</v>
      </c>
      <c r="I30" s="143"/>
      <c r="J30" s="143">
        <v>11481</v>
      </c>
      <c r="K30" s="141"/>
      <c r="L30" s="141">
        <v>10107</v>
      </c>
      <c r="M30" s="141"/>
      <c r="N30" s="143">
        <v>11095</v>
      </c>
      <c r="O30" s="143"/>
      <c r="P30" s="143">
        <v>10107</v>
      </c>
      <c r="Q30" s="143"/>
      <c r="R30" s="143">
        <v>11095</v>
      </c>
      <c r="S30" s="143"/>
      <c r="T30" s="143"/>
      <c r="U30" s="143"/>
      <c r="V30" s="143">
        <v>10107</v>
      </c>
      <c r="W30" s="143"/>
      <c r="X30" s="141">
        <f t="shared" si="0"/>
        <v>30321</v>
      </c>
      <c r="Y30" s="143"/>
      <c r="Z30" s="143">
        <f>R30+N30+J30+V30</f>
        <v>43778</v>
      </c>
      <c r="AA30" s="143">
        <f>S30+O30+K30</f>
        <v>0</v>
      </c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8"/>
      <c r="BM30" s="98"/>
      <c r="BN30" s="98"/>
      <c r="BO30" s="98"/>
      <c r="BP30" s="98"/>
      <c r="BQ30" s="98"/>
      <c r="BR30" s="98"/>
      <c r="BS30" s="98"/>
      <c r="BT30" s="98"/>
      <c r="BU30" s="98"/>
      <c r="BV30" s="98"/>
      <c r="BW30" s="98"/>
      <c r="BX30" s="98"/>
      <c r="BY30" s="98"/>
      <c r="BZ30" s="98"/>
      <c r="CA30" s="98"/>
      <c r="CB30" s="98"/>
      <c r="CC30" s="98"/>
      <c r="CD30" s="98"/>
      <c r="CE30" s="98"/>
      <c r="CF30" s="98"/>
      <c r="CG30" s="98"/>
      <c r="CH30" s="98"/>
      <c r="CI30" s="98"/>
      <c r="CJ30" s="98"/>
      <c r="CK30" s="98"/>
      <c r="CL30" s="98"/>
      <c r="CM30" s="98"/>
      <c r="CN30" s="98"/>
      <c r="CO30" s="98"/>
      <c r="CP30" s="98"/>
      <c r="CQ30" s="98"/>
      <c r="CR30" s="98"/>
      <c r="CS30" s="98"/>
      <c r="CT30" s="98"/>
      <c r="CU30" s="98"/>
      <c r="CV30" s="98"/>
      <c r="CW30" s="98"/>
      <c r="CX30" s="98"/>
      <c r="CY30" s="98"/>
      <c r="CZ30" s="98"/>
      <c r="DA30" s="98"/>
      <c r="DB30" s="98"/>
      <c r="DC30" s="98"/>
      <c r="DD30" s="98"/>
      <c r="DE30" s="98"/>
      <c r="DF30" s="98"/>
      <c r="DG30" s="98"/>
      <c r="DH30" s="98"/>
      <c r="DI30" s="98"/>
      <c r="DJ30" s="98"/>
      <c r="DK30" s="98"/>
      <c r="DL30" s="98"/>
      <c r="DM30" s="98"/>
      <c r="DN30" s="98"/>
      <c r="DO30" s="98"/>
      <c r="DP30" s="98"/>
      <c r="DQ30" s="98"/>
      <c r="DR30" s="98"/>
      <c r="DS30" s="98"/>
      <c r="DT30" s="98"/>
      <c r="DU30" s="98"/>
      <c r="DV30" s="98"/>
      <c r="DW30" s="98"/>
      <c r="DX30" s="98"/>
      <c r="DY30" s="98"/>
      <c r="DZ30" s="98"/>
      <c r="EA30" s="98"/>
      <c r="EB30" s="98"/>
      <c r="EC30" s="98"/>
      <c r="ED30" s="98"/>
      <c r="EE30" s="98"/>
      <c r="EF30" s="98"/>
      <c r="EG30" s="98"/>
      <c r="EH30" s="98"/>
      <c r="EI30" s="98"/>
      <c r="EJ30" s="98"/>
      <c r="EK30" s="98"/>
      <c r="EL30" s="98"/>
      <c r="EM30" s="98"/>
      <c r="EN30" s="98"/>
      <c r="EO30" s="98"/>
      <c r="EP30" s="98"/>
      <c r="EQ30" s="98"/>
      <c r="ER30" s="98"/>
      <c r="ES30" s="98"/>
      <c r="ET30" s="98"/>
      <c r="EU30" s="98"/>
      <c r="EV30" s="98"/>
      <c r="EW30" s="98"/>
      <c r="EX30" s="98"/>
      <c r="EY30" s="98"/>
      <c r="EZ30" s="98"/>
      <c r="FA30" s="98"/>
      <c r="FB30" s="98"/>
      <c r="FC30" s="98"/>
      <c r="FD30" s="98"/>
      <c r="FE30" s="98"/>
      <c r="FF30" s="98"/>
      <c r="FG30" s="98"/>
      <c r="FH30" s="98"/>
      <c r="FI30" s="98"/>
      <c r="FJ30" s="98"/>
      <c r="FK30" s="98"/>
      <c r="FL30" s="98"/>
      <c r="FM30" s="98"/>
      <c r="FN30" s="98"/>
      <c r="FO30" s="98"/>
      <c r="FP30" s="98"/>
      <c r="FQ30" s="98"/>
      <c r="FR30" s="98"/>
      <c r="FS30" s="98"/>
      <c r="FT30" s="98"/>
      <c r="FU30" s="98"/>
      <c r="FV30" s="98"/>
      <c r="FW30" s="98"/>
      <c r="FX30" s="98"/>
      <c r="FY30" s="98"/>
      <c r="FZ30" s="98"/>
      <c r="GA30" s="98"/>
      <c r="GB30" s="98"/>
      <c r="GC30" s="98"/>
      <c r="GD30" s="98"/>
      <c r="GE30" s="98"/>
      <c r="GF30" s="98"/>
      <c r="GG30" s="98"/>
      <c r="GH30" s="98"/>
      <c r="GI30" s="98"/>
      <c r="GJ30" s="98"/>
      <c r="GK30" s="98"/>
      <c r="GL30" s="98"/>
      <c r="GM30" s="98"/>
      <c r="GN30" s="98"/>
      <c r="GO30" s="98"/>
      <c r="GP30" s="98"/>
      <c r="GQ30" s="98"/>
      <c r="GR30" s="98"/>
      <c r="GS30" s="98"/>
      <c r="GT30" s="98"/>
      <c r="GU30" s="98"/>
      <c r="GV30" s="98"/>
      <c r="GW30" s="98"/>
      <c r="GX30" s="98"/>
      <c r="GY30" s="98"/>
      <c r="GZ30" s="98"/>
      <c r="HA30" s="98"/>
      <c r="HB30" s="98"/>
      <c r="HC30" s="98"/>
      <c r="HD30" s="98"/>
      <c r="HE30" s="98"/>
      <c r="HF30" s="98"/>
      <c r="HG30" s="98"/>
      <c r="HH30" s="98"/>
      <c r="HI30" s="98"/>
      <c r="HJ30" s="98"/>
      <c r="HK30" s="98"/>
      <c r="HL30" s="98"/>
      <c r="HM30" s="98"/>
      <c r="HN30" s="98"/>
      <c r="HO30" s="98"/>
      <c r="HP30" s="98"/>
      <c r="HQ30" s="98"/>
      <c r="HR30" s="98"/>
      <c r="HS30" s="98"/>
      <c r="HT30" s="98"/>
      <c r="HU30" s="98"/>
      <c r="HV30" s="98"/>
      <c r="HW30" s="98"/>
      <c r="HX30" s="98"/>
      <c r="HY30" s="98"/>
      <c r="HZ30" s="98"/>
      <c r="IA30" s="98"/>
      <c r="IB30" s="98"/>
      <c r="IC30" s="98"/>
      <c r="ID30" s="98"/>
      <c r="IE30" s="98"/>
      <c r="IF30" s="98"/>
      <c r="IG30" s="98"/>
      <c r="IH30" s="98"/>
      <c r="II30" s="98"/>
      <c r="IJ30" s="98"/>
      <c r="IK30" s="98"/>
      <c r="IL30" s="98"/>
      <c r="IM30" s="98"/>
      <c r="IN30" s="98"/>
      <c r="IO30" s="98"/>
      <c r="IP30" s="98"/>
      <c r="IQ30" s="98"/>
      <c r="IR30" s="98"/>
      <c r="IS30" s="98"/>
      <c r="IT30" s="98"/>
      <c r="IU30" s="98"/>
      <c r="IV30" s="98"/>
      <c r="IW30" s="98"/>
      <c r="IX30" s="98"/>
      <c r="IY30" s="98"/>
      <c r="IZ30" s="98"/>
    </row>
    <row r="31" spans="1:260" s="103" customFormat="1" hidden="1">
      <c r="A31" s="142" t="str">
        <f>прил.1!A29</f>
        <v>4.</v>
      </c>
      <c r="B31" s="91" t="s">
        <v>97</v>
      </c>
      <c r="C31" s="142"/>
      <c r="D31" s="141">
        <v>0</v>
      </c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1">
        <f t="shared" si="0"/>
        <v>0</v>
      </c>
      <c r="Y31" s="143"/>
      <c r="Z31" s="143"/>
      <c r="AA31" s="144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/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/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/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98"/>
      <c r="DM31" s="98"/>
      <c r="DN31" s="98"/>
      <c r="DO31" s="98"/>
      <c r="DP31" s="98"/>
      <c r="DQ31" s="98"/>
      <c r="DR31" s="98"/>
      <c r="DS31" s="98"/>
      <c r="DT31" s="98"/>
      <c r="DU31" s="98"/>
      <c r="DV31" s="98"/>
      <c r="DW31" s="98"/>
      <c r="DX31" s="98"/>
      <c r="DY31" s="98"/>
      <c r="DZ31" s="98"/>
      <c r="EA31" s="98"/>
      <c r="EB31" s="98"/>
      <c r="EC31" s="98"/>
      <c r="ED31" s="98"/>
      <c r="EE31" s="98"/>
      <c r="EF31" s="98"/>
      <c r="EG31" s="98"/>
      <c r="EH31" s="98"/>
      <c r="EI31" s="98"/>
      <c r="EJ31" s="98"/>
      <c r="EK31" s="98"/>
      <c r="EL31" s="98"/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/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/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/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/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98"/>
      <c r="ID31" s="98"/>
      <c r="IE31" s="98"/>
      <c r="IF31" s="98"/>
      <c r="IG31" s="98"/>
      <c r="IH31" s="98"/>
      <c r="II31" s="98"/>
      <c r="IJ31" s="98"/>
      <c r="IK31" s="98"/>
      <c r="IL31" s="98"/>
      <c r="IM31" s="98"/>
      <c r="IN31" s="98"/>
      <c r="IO31" s="98"/>
      <c r="IP31" s="98"/>
      <c r="IQ31" s="98"/>
      <c r="IR31" s="98"/>
      <c r="IS31" s="98"/>
      <c r="IT31" s="98"/>
      <c r="IU31" s="98"/>
      <c r="IV31" s="98"/>
      <c r="IW31" s="98"/>
      <c r="IX31" s="98"/>
      <c r="IY31" s="98"/>
      <c r="IZ31" s="98"/>
    </row>
    <row r="32" spans="1:260" s="103" customFormat="1" ht="15.75" customHeight="1">
      <c r="A32" s="169" t="s">
        <v>68</v>
      </c>
      <c r="B32" s="104" t="s">
        <v>69</v>
      </c>
      <c r="C32" s="142"/>
      <c r="D32" s="141"/>
      <c r="E32" s="141"/>
      <c r="F32" s="143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4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/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/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/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98"/>
      <c r="DM32" s="98"/>
      <c r="DN32" s="98"/>
      <c r="DO32" s="98"/>
      <c r="DP32" s="98"/>
      <c r="DQ32" s="98"/>
      <c r="DR32" s="98"/>
      <c r="DS32" s="98"/>
      <c r="DT32" s="98"/>
      <c r="DU32" s="98"/>
      <c r="DV32" s="98"/>
      <c r="DW32" s="98"/>
      <c r="DX32" s="98"/>
      <c r="DY32" s="98"/>
      <c r="DZ32" s="98"/>
      <c r="EA32" s="98"/>
      <c r="EB32" s="98"/>
      <c r="EC32" s="98"/>
      <c r="ED32" s="98"/>
      <c r="EE32" s="98"/>
      <c r="EF32" s="98"/>
      <c r="EG32" s="98"/>
      <c r="EH32" s="98"/>
      <c r="EI32" s="98"/>
      <c r="EJ32" s="98"/>
      <c r="EK32" s="98"/>
      <c r="EL32" s="98"/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/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/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/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/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98"/>
      <c r="ID32" s="98"/>
      <c r="IE32" s="98"/>
      <c r="IF32" s="98"/>
      <c r="IG32" s="98"/>
      <c r="IH32" s="98"/>
      <c r="II32" s="98"/>
      <c r="IJ32" s="98"/>
      <c r="IK32" s="98"/>
      <c r="IL32" s="98"/>
      <c r="IM32" s="98"/>
      <c r="IN32" s="98"/>
      <c r="IO32" s="98"/>
      <c r="IP32" s="98"/>
      <c r="IQ32" s="98"/>
      <c r="IR32" s="98"/>
      <c r="IS32" s="98"/>
      <c r="IT32" s="98"/>
      <c r="IU32" s="98"/>
      <c r="IV32" s="98"/>
      <c r="IW32" s="98"/>
      <c r="IX32" s="98"/>
      <c r="IY32" s="98"/>
      <c r="IZ32" s="98"/>
    </row>
    <row r="33" spans="1:260" s="103" customFormat="1" ht="16.5" customHeight="1">
      <c r="A33" s="169"/>
      <c r="B33" s="104" t="s">
        <v>180</v>
      </c>
      <c r="C33" s="92" t="s">
        <v>34</v>
      </c>
      <c r="D33" s="141">
        <v>1</v>
      </c>
      <c r="E33" s="173"/>
      <c r="F33" s="202">
        <v>1</v>
      </c>
      <c r="G33" s="173"/>
      <c r="H33" s="173">
        <v>1</v>
      </c>
      <c r="I33" s="173"/>
      <c r="J33" s="202">
        <v>1</v>
      </c>
      <c r="K33" s="202"/>
      <c r="L33" s="202"/>
      <c r="M33" s="202"/>
      <c r="N33" s="202"/>
      <c r="O33" s="202"/>
      <c r="P33" s="202"/>
      <c r="Q33" s="202"/>
      <c r="R33" s="202"/>
      <c r="S33" s="202"/>
      <c r="T33" s="202"/>
      <c r="U33" s="202"/>
      <c r="V33" s="202"/>
      <c r="W33" s="202"/>
      <c r="X33" s="141">
        <f t="shared" si="0"/>
        <v>1</v>
      </c>
      <c r="Y33" s="202"/>
      <c r="Z33" s="143">
        <f>R33+N33+J33+V33</f>
        <v>1</v>
      </c>
      <c r="AA33" s="202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98"/>
      <c r="AO33" s="98"/>
      <c r="AP33" s="98"/>
      <c r="AQ33" s="98"/>
      <c r="AR33" s="98"/>
      <c r="AS33" s="98"/>
      <c r="AT33" s="98"/>
      <c r="AU33" s="98"/>
      <c r="AV33" s="98"/>
      <c r="AW33" s="98"/>
      <c r="AX33" s="98"/>
      <c r="AY33" s="98"/>
      <c r="AZ33" s="98"/>
      <c r="BA33" s="98"/>
      <c r="BB33" s="98"/>
      <c r="BC33" s="98"/>
      <c r="BD33" s="98"/>
      <c r="BE33" s="98"/>
      <c r="BF33" s="98"/>
      <c r="BG33" s="98"/>
      <c r="BH33" s="98"/>
      <c r="BI33" s="98"/>
      <c r="BJ33" s="98"/>
      <c r="BK33" s="98"/>
      <c r="BL33" s="98"/>
      <c r="BM33" s="98"/>
      <c r="BN33" s="98"/>
      <c r="BO33" s="98"/>
      <c r="BP33" s="98"/>
      <c r="BQ33" s="98"/>
      <c r="BR33" s="98"/>
      <c r="BS33" s="98"/>
      <c r="BT33" s="98"/>
      <c r="BU33" s="98"/>
      <c r="BV33" s="98"/>
      <c r="BW33" s="98"/>
      <c r="BX33" s="98"/>
      <c r="BY33" s="98"/>
      <c r="BZ33" s="98"/>
      <c r="CA33" s="98"/>
      <c r="CB33" s="98"/>
      <c r="CC33" s="98"/>
      <c r="CD33" s="98"/>
      <c r="CE33" s="98"/>
      <c r="CF33" s="98"/>
      <c r="CG33" s="98"/>
      <c r="CH33" s="98"/>
      <c r="CI33" s="98"/>
      <c r="CJ33" s="98"/>
      <c r="CK33" s="98"/>
      <c r="CL33" s="98"/>
      <c r="CM33" s="98"/>
      <c r="CN33" s="98"/>
      <c r="CO33" s="98"/>
      <c r="CP33" s="98"/>
      <c r="CQ33" s="98"/>
      <c r="CR33" s="98"/>
      <c r="CS33" s="98"/>
      <c r="CT33" s="98"/>
      <c r="CU33" s="98"/>
      <c r="CV33" s="98"/>
      <c r="CW33" s="98"/>
      <c r="CX33" s="98"/>
      <c r="CY33" s="98"/>
      <c r="CZ33" s="98"/>
      <c r="DA33" s="98"/>
      <c r="DB33" s="98"/>
      <c r="DC33" s="98"/>
      <c r="DD33" s="98"/>
      <c r="DE33" s="98"/>
      <c r="DF33" s="98"/>
      <c r="DG33" s="98"/>
      <c r="DH33" s="98"/>
      <c r="DI33" s="98"/>
      <c r="DJ33" s="98"/>
      <c r="DK33" s="98"/>
      <c r="DL33" s="98"/>
      <c r="DM33" s="98"/>
      <c r="DN33" s="98"/>
      <c r="DO33" s="98"/>
      <c r="DP33" s="98"/>
      <c r="DQ33" s="98"/>
      <c r="DR33" s="98"/>
      <c r="DS33" s="98"/>
      <c r="DT33" s="98"/>
      <c r="DU33" s="98"/>
      <c r="DV33" s="98"/>
      <c r="DW33" s="98"/>
      <c r="DX33" s="98"/>
      <c r="DY33" s="98"/>
      <c r="DZ33" s="98"/>
      <c r="EA33" s="98"/>
      <c r="EB33" s="98"/>
      <c r="EC33" s="98"/>
      <c r="ED33" s="98"/>
      <c r="EE33" s="98"/>
      <c r="EF33" s="98"/>
      <c r="EG33" s="98"/>
      <c r="EH33" s="98"/>
      <c r="EI33" s="98"/>
      <c r="EJ33" s="98"/>
      <c r="EK33" s="98"/>
      <c r="EL33" s="98"/>
      <c r="EM33" s="98"/>
      <c r="EN33" s="98"/>
      <c r="EO33" s="98"/>
      <c r="EP33" s="98"/>
      <c r="EQ33" s="98"/>
      <c r="ER33" s="98"/>
      <c r="ES33" s="98"/>
      <c r="ET33" s="98"/>
      <c r="EU33" s="98"/>
      <c r="EV33" s="98"/>
      <c r="EW33" s="98"/>
      <c r="EX33" s="98"/>
      <c r="EY33" s="98"/>
      <c r="EZ33" s="98"/>
      <c r="FA33" s="98"/>
      <c r="FB33" s="98"/>
      <c r="FC33" s="98"/>
      <c r="FD33" s="98"/>
      <c r="FE33" s="98"/>
      <c r="FF33" s="98"/>
      <c r="FG33" s="98"/>
      <c r="FH33" s="98"/>
      <c r="FI33" s="98"/>
      <c r="FJ33" s="98"/>
      <c r="FK33" s="98"/>
      <c r="FL33" s="98"/>
      <c r="FM33" s="98"/>
      <c r="FN33" s="98"/>
      <c r="FO33" s="98"/>
      <c r="FP33" s="98"/>
      <c r="FQ33" s="98"/>
      <c r="FR33" s="98"/>
      <c r="FS33" s="98"/>
      <c r="FT33" s="98"/>
      <c r="FU33" s="98"/>
      <c r="FV33" s="98"/>
      <c r="FW33" s="98"/>
      <c r="FX33" s="98"/>
      <c r="FY33" s="98"/>
      <c r="FZ33" s="98"/>
      <c r="GA33" s="98"/>
      <c r="GB33" s="98"/>
      <c r="GC33" s="98"/>
      <c r="GD33" s="98"/>
      <c r="GE33" s="98"/>
      <c r="GF33" s="98"/>
      <c r="GG33" s="98"/>
      <c r="GH33" s="98"/>
      <c r="GI33" s="98"/>
      <c r="GJ33" s="98"/>
      <c r="GK33" s="98"/>
      <c r="GL33" s="98"/>
      <c r="GM33" s="98"/>
      <c r="GN33" s="98"/>
      <c r="GO33" s="98"/>
      <c r="GP33" s="98"/>
      <c r="GQ33" s="98"/>
      <c r="GR33" s="98"/>
      <c r="GS33" s="98"/>
      <c r="GT33" s="98"/>
      <c r="GU33" s="98"/>
      <c r="GV33" s="98"/>
      <c r="GW33" s="98"/>
      <c r="GX33" s="98"/>
      <c r="GY33" s="98"/>
      <c r="GZ33" s="98"/>
      <c r="HA33" s="98"/>
      <c r="HB33" s="98"/>
      <c r="HC33" s="98"/>
      <c r="HD33" s="98"/>
      <c r="HE33" s="98"/>
      <c r="HF33" s="98"/>
      <c r="HG33" s="98"/>
      <c r="HH33" s="98"/>
      <c r="HI33" s="98"/>
      <c r="HJ33" s="98"/>
      <c r="HK33" s="98"/>
      <c r="HL33" s="98"/>
      <c r="HM33" s="98"/>
      <c r="HN33" s="98"/>
      <c r="HO33" s="98"/>
      <c r="HP33" s="98"/>
      <c r="HQ33" s="98"/>
      <c r="HR33" s="98"/>
      <c r="HS33" s="98"/>
      <c r="HT33" s="98"/>
      <c r="HU33" s="98"/>
      <c r="HV33" s="98"/>
      <c r="HW33" s="98"/>
      <c r="HX33" s="98"/>
      <c r="HY33" s="98"/>
      <c r="HZ33" s="98"/>
      <c r="IA33" s="98"/>
      <c r="IB33" s="98"/>
      <c r="IC33" s="98"/>
      <c r="ID33" s="98"/>
      <c r="IE33" s="98"/>
      <c r="IF33" s="98"/>
      <c r="IG33" s="98"/>
      <c r="IH33" s="98"/>
      <c r="II33" s="98"/>
      <c r="IJ33" s="98"/>
      <c r="IK33" s="98"/>
      <c r="IL33" s="98"/>
      <c r="IM33" s="98"/>
      <c r="IN33" s="98"/>
      <c r="IO33" s="98"/>
      <c r="IP33" s="98"/>
      <c r="IQ33" s="98"/>
      <c r="IR33" s="98"/>
      <c r="IS33" s="98"/>
      <c r="IT33" s="98"/>
      <c r="IU33" s="98"/>
      <c r="IV33" s="98"/>
      <c r="IW33" s="98"/>
      <c r="IX33" s="98"/>
      <c r="IY33" s="98"/>
      <c r="IZ33" s="98"/>
    </row>
    <row r="34" spans="1:260" s="103" customFormat="1" ht="20.25" customHeight="1">
      <c r="A34" s="231"/>
      <c r="B34" s="231"/>
      <c r="C34" s="231"/>
      <c r="D34" s="231"/>
      <c r="E34" s="231"/>
      <c r="F34" s="231"/>
      <c r="G34" s="231"/>
      <c r="H34" s="231"/>
      <c r="I34" s="231"/>
      <c r="J34" s="231"/>
      <c r="K34" s="231"/>
      <c r="L34" s="231"/>
      <c r="M34" s="231"/>
      <c r="N34" s="231"/>
      <c r="O34" s="231"/>
      <c r="P34" s="231"/>
      <c r="Q34" s="231"/>
      <c r="R34" s="231"/>
      <c r="S34" s="231"/>
      <c r="T34" s="231"/>
      <c r="U34" s="231"/>
      <c r="V34" s="231"/>
      <c r="W34" s="231"/>
      <c r="X34" s="231"/>
      <c r="Y34" s="231"/>
      <c r="Z34" s="231"/>
      <c r="AA34" s="231"/>
      <c r="AB34" s="231"/>
      <c r="AC34" s="231"/>
      <c r="AD34" s="231"/>
      <c r="AE34" s="231"/>
      <c r="AF34" s="231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98"/>
      <c r="AT34" s="98"/>
      <c r="AU34" s="98"/>
      <c r="AV34" s="98"/>
      <c r="AW34" s="98"/>
      <c r="AX34" s="98"/>
      <c r="AY34" s="98"/>
      <c r="AZ34" s="98"/>
      <c r="BA34" s="98"/>
      <c r="BB34" s="98"/>
      <c r="BC34" s="98"/>
      <c r="BD34" s="98"/>
      <c r="BE34" s="98"/>
      <c r="BF34" s="98"/>
      <c r="BG34" s="98"/>
      <c r="BH34" s="98"/>
      <c r="BI34" s="98"/>
      <c r="BJ34" s="98"/>
      <c r="BK34" s="98"/>
      <c r="BL34" s="98"/>
      <c r="BM34" s="98"/>
      <c r="BN34" s="98"/>
      <c r="BO34" s="98"/>
      <c r="BP34" s="98"/>
      <c r="BQ34" s="98"/>
      <c r="BR34" s="98"/>
      <c r="BS34" s="98"/>
      <c r="BT34" s="98"/>
      <c r="BU34" s="98"/>
      <c r="BV34" s="98"/>
      <c r="BW34" s="98"/>
      <c r="BX34" s="98"/>
      <c r="BY34" s="98"/>
      <c r="BZ34" s="98"/>
      <c r="CA34" s="98"/>
      <c r="CB34" s="98"/>
      <c r="CC34" s="98"/>
      <c r="CD34" s="98"/>
      <c r="CE34" s="98"/>
      <c r="CF34" s="98"/>
      <c r="CG34" s="98"/>
      <c r="CH34" s="98"/>
      <c r="CI34" s="98"/>
      <c r="CJ34" s="98"/>
      <c r="CK34" s="98"/>
      <c r="CL34" s="98"/>
      <c r="CM34" s="98"/>
      <c r="CN34" s="98"/>
      <c r="CO34" s="98"/>
      <c r="CP34" s="98"/>
      <c r="CQ34" s="98"/>
      <c r="CR34" s="98"/>
      <c r="CS34" s="98"/>
      <c r="CT34" s="98"/>
      <c r="CU34" s="98"/>
      <c r="CV34" s="98"/>
      <c r="CW34" s="98"/>
      <c r="CX34" s="98"/>
      <c r="CY34" s="98"/>
      <c r="CZ34" s="98"/>
      <c r="DA34" s="98"/>
      <c r="DB34" s="98"/>
      <c r="DC34" s="98"/>
      <c r="DD34" s="98"/>
      <c r="DE34" s="98"/>
      <c r="DF34" s="98"/>
      <c r="DG34" s="98"/>
      <c r="DH34" s="98"/>
      <c r="DI34" s="98"/>
      <c r="DJ34" s="98"/>
      <c r="DK34" s="98"/>
      <c r="DL34" s="98"/>
      <c r="DM34" s="98"/>
      <c r="DN34" s="98"/>
      <c r="DO34" s="98"/>
      <c r="DP34" s="98"/>
      <c r="DQ34" s="98"/>
      <c r="DR34" s="98"/>
      <c r="DS34" s="98"/>
      <c r="DT34" s="98"/>
      <c r="DU34" s="98"/>
      <c r="DV34" s="98"/>
      <c r="DW34" s="98"/>
      <c r="DX34" s="98"/>
      <c r="DY34" s="98"/>
      <c r="DZ34" s="98"/>
      <c r="EA34" s="98"/>
      <c r="EB34" s="98"/>
      <c r="EC34" s="98"/>
      <c r="ED34" s="98"/>
      <c r="EE34" s="98"/>
      <c r="EF34" s="98"/>
      <c r="EG34" s="98"/>
      <c r="EH34" s="98"/>
      <c r="EI34" s="98"/>
      <c r="EJ34" s="98"/>
      <c r="EK34" s="98"/>
      <c r="EL34" s="98"/>
      <c r="EM34" s="98"/>
      <c r="EN34" s="98"/>
      <c r="EO34" s="98"/>
      <c r="EP34" s="98"/>
      <c r="EQ34" s="98"/>
      <c r="ER34" s="98"/>
      <c r="ES34" s="98"/>
      <c r="ET34" s="98"/>
      <c r="EU34" s="98"/>
      <c r="EV34" s="98"/>
      <c r="EW34" s="98"/>
      <c r="EX34" s="98"/>
      <c r="EY34" s="98"/>
      <c r="EZ34" s="98"/>
      <c r="FA34" s="98"/>
      <c r="FB34" s="98"/>
      <c r="FC34" s="98"/>
      <c r="FD34" s="98"/>
      <c r="FE34" s="98"/>
      <c r="FF34" s="98"/>
      <c r="FG34" s="98"/>
      <c r="FH34" s="98"/>
      <c r="FI34" s="98"/>
      <c r="FJ34" s="98"/>
      <c r="FK34" s="98"/>
      <c r="FL34" s="98"/>
      <c r="FM34" s="98"/>
      <c r="FN34" s="98"/>
      <c r="FO34" s="98"/>
      <c r="FP34" s="98"/>
      <c r="FQ34" s="98"/>
      <c r="FR34" s="98"/>
      <c r="FS34" s="98"/>
      <c r="FT34" s="98"/>
      <c r="FU34" s="98"/>
      <c r="FV34" s="98"/>
      <c r="FW34" s="98"/>
      <c r="FX34" s="98"/>
      <c r="FY34" s="98"/>
      <c r="FZ34" s="98"/>
      <c r="GA34" s="98"/>
      <c r="GB34" s="98"/>
      <c r="GC34" s="98"/>
      <c r="GD34" s="98"/>
      <c r="GE34" s="98"/>
      <c r="GF34" s="98"/>
      <c r="GG34" s="98"/>
      <c r="GH34" s="98"/>
      <c r="GI34" s="98"/>
      <c r="GJ34" s="98"/>
      <c r="GK34" s="98"/>
      <c r="GL34" s="98"/>
      <c r="GM34" s="98"/>
      <c r="GN34" s="98"/>
      <c r="GO34" s="98"/>
      <c r="GP34" s="98"/>
      <c r="GQ34" s="98"/>
      <c r="GR34" s="98"/>
      <c r="GS34" s="98"/>
      <c r="GT34" s="98"/>
      <c r="GU34" s="98"/>
      <c r="GV34" s="98"/>
      <c r="GW34" s="98"/>
      <c r="GX34" s="98"/>
      <c r="GY34" s="98"/>
      <c r="GZ34" s="98"/>
      <c r="HA34" s="98"/>
      <c r="HB34" s="98"/>
      <c r="HC34" s="98"/>
      <c r="HD34" s="98"/>
      <c r="HE34" s="98"/>
      <c r="HF34" s="98"/>
      <c r="HG34" s="98"/>
      <c r="HH34" s="98"/>
      <c r="HI34" s="98"/>
      <c r="HJ34" s="98"/>
      <c r="HK34" s="98"/>
      <c r="HL34" s="98"/>
      <c r="HM34" s="98"/>
      <c r="HN34" s="98"/>
      <c r="HO34" s="98"/>
      <c r="HP34" s="98"/>
      <c r="HQ34" s="98"/>
      <c r="HR34" s="98"/>
      <c r="HS34" s="98"/>
      <c r="HT34" s="98"/>
      <c r="HU34" s="98"/>
      <c r="HV34" s="98"/>
      <c r="HW34" s="98"/>
      <c r="HX34" s="98"/>
      <c r="HY34" s="98"/>
      <c r="HZ34" s="98"/>
      <c r="IA34" s="98"/>
      <c r="IB34" s="98"/>
      <c r="IC34" s="98"/>
      <c r="ID34" s="98"/>
      <c r="IE34" s="98"/>
      <c r="IF34" s="98"/>
      <c r="IG34" s="98"/>
      <c r="IH34" s="98"/>
      <c r="II34" s="98"/>
      <c r="IJ34" s="98"/>
      <c r="IK34" s="98"/>
      <c r="IL34" s="98"/>
      <c r="IM34" s="98"/>
      <c r="IN34" s="98"/>
      <c r="IO34" s="98"/>
      <c r="IP34" s="98"/>
      <c r="IQ34" s="98"/>
      <c r="IR34" s="98"/>
      <c r="IS34" s="98"/>
      <c r="IT34" s="98"/>
      <c r="IU34" s="98"/>
      <c r="IV34" s="98"/>
      <c r="IW34" s="98"/>
      <c r="IX34" s="98"/>
      <c r="IY34" s="98"/>
      <c r="IZ34" s="98"/>
    </row>
    <row r="35" spans="1:260" s="103" customFormat="1">
      <c r="A35" s="98"/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  <c r="BM35" s="98"/>
      <c r="BN35" s="98"/>
      <c r="BO35" s="98"/>
      <c r="BP35" s="98"/>
      <c r="BQ35" s="98"/>
      <c r="BR35" s="98"/>
      <c r="BS35" s="98"/>
      <c r="BT35" s="98"/>
      <c r="BU35" s="98"/>
      <c r="BV35" s="98"/>
      <c r="BW35" s="98"/>
      <c r="BX35" s="98"/>
      <c r="BY35" s="98"/>
      <c r="BZ35" s="98"/>
      <c r="CA35" s="98"/>
      <c r="CB35" s="98"/>
      <c r="CC35" s="98"/>
      <c r="CD35" s="98"/>
      <c r="CE35" s="98"/>
      <c r="CF35" s="98"/>
      <c r="CG35" s="98"/>
      <c r="CH35" s="98"/>
      <c r="CI35" s="98"/>
      <c r="CJ35" s="98"/>
      <c r="CK35" s="98"/>
      <c r="CL35" s="98"/>
      <c r="CM35" s="98"/>
      <c r="CN35" s="98"/>
      <c r="CO35" s="98"/>
      <c r="CP35" s="98"/>
      <c r="CQ35" s="98"/>
      <c r="CR35" s="98"/>
      <c r="CS35" s="98"/>
      <c r="CT35" s="98"/>
      <c r="CU35" s="98"/>
      <c r="CV35" s="98"/>
      <c r="CW35" s="98"/>
      <c r="CX35" s="98"/>
      <c r="CY35" s="98"/>
      <c r="CZ35" s="98"/>
      <c r="DA35" s="98"/>
      <c r="DB35" s="98"/>
      <c r="DC35" s="98"/>
      <c r="DD35" s="98"/>
      <c r="DE35" s="98"/>
      <c r="DF35" s="98"/>
      <c r="DG35" s="98"/>
      <c r="DH35" s="98"/>
      <c r="DI35" s="98"/>
      <c r="DJ35" s="98"/>
      <c r="DK35" s="98"/>
      <c r="DL35" s="98"/>
      <c r="DM35" s="98"/>
      <c r="DN35" s="98"/>
      <c r="DO35" s="98"/>
      <c r="DP35" s="98"/>
      <c r="DQ35" s="98"/>
      <c r="DR35" s="98"/>
      <c r="DS35" s="98"/>
      <c r="DT35" s="98"/>
      <c r="DU35" s="98"/>
      <c r="DV35" s="98"/>
      <c r="DW35" s="98"/>
      <c r="DX35" s="98"/>
      <c r="DY35" s="98"/>
      <c r="DZ35" s="98"/>
      <c r="EA35" s="98"/>
      <c r="EB35" s="98"/>
      <c r="EC35" s="98"/>
      <c r="ED35" s="98"/>
      <c r="EE35" s="98"/>
      <c r="EF35" s="98"/>
      <c r="EG35" s="98"/>
      <c r="EH35" s="98"/>
      <c r="EI35" s="98"/>
      <c r="EJ35" s="98"/>
      <c r="EK35" s="98"/>
      <c r="EL35" s="98"/>
      <c r="EM35" s="98"/>
      <c r="EN35" s="98"/>
      <c r="EO35" s="98"/>
      <c r="EP35" s="98"/>
      <c r="EQ35" s="98"/>
      <c r="ER35" s="98"/>
      <c r="ES35" s="98"/>
      <c r="ET35" s="98"/>
      <c r="EU35" s="98"/>
      <c r="EV35" s="98"/>
      <c r="EW35" s="98"/>
      <c r="EX35" s="98"/>
      <c r="EY35" s="98"/>
      <c r="EZ35" s="98"/>
      <c r="FA35" s="98"/>
      <c r="FB35" s="98"/>
      <c r="FC35" s="98"/>
      <c r="FD35" s="98"/>
      <c r="FE35" s="98"/>
      <c r="FF35" s="98"/>
      <c r="FG35" s="98"/>
      <c r="FH35" s="98"/>
      <c r="FI35" s="98"/>
      <c r="FJ35" s="98"/>
      <c r="FK35" s="98"/>
      <c r="FL35" s="98"/>
      <c r="FM35" s="98"/>
      <c r="FN35" s="98"/>
      <c r="FO35" s="98"/>
      <c r="FP35" s="98"/>
      <c r="FQ35" s="98"/>
      <c r="FR35" s="98"/>
      <c r="FS35" s="98"/>
      <c r="FT35" s="98"/>
      <c r="FU35" s="98"/>
      <c r="FV35" s="98"/>
      <c r="FW35" s="98"/>
      <c r="FX35" s="98"/>
      <c r="FY35" s="98"/>
      <c r="FZ35" s="98"/>
      <c r="GA35" s="98"/>
      <c r="GB35" s="98"/>
      <c r="GC35" s="98"/>
      <c r="GD35" s="98"/>
      <c r="GE35" s="98"/>
      <c r="GF35" s="98"/>
      <c r="GG35" s="98"/>
      <c r="GH35" s="98"/>
      <c r="GI35" s="98"/>
      <c r="GJ35" s="98"/>
      <c r="GK35" s="98"/>
      <c r="GL35" s="98"/>
      <c r="GM35" s="98"/>
      <c r="GN35" s="98"/>
      <c r="GO35" s="98"/>
      <c r="GP35" s="98"/>
      <c r="GQ35" s="98"/>
      <c r="GR35" s="98"/>
      <c r="GS35" s="98"/>
      <c r="GT35" s="98"/>
      <c r="GU35" s="98"/>
      <c r="GV35" s="98"/>
      <c r="GW35" s="98"/>
      <c r="GX35" s="98"/>
      <c r="GY35" s="98"/>
      <c r="GZ35" s="98"/>
      <c r="HA35" s="98"/>
      <c r="HB35" s="98"/>
      <c r="HC35" s="98"/>
      <c r="HD35" s="98"/>
      <c r="HE35" s="98"/>
      <c r="HF35" s="98"/>
      <c r="HG35" s="98"/>
      <c r="HH35" s="98"/>
      <c r="HI35" s="98"/>
      <c r="HJ35" s="98"/>
      <c r="HK35" s="98"/>
      <c r="HL35" s="98"/>
      <c r="HM35" s="98"/>
      <c r="HN35" s="98"/>
      <c r="HO35" s="98"/>
      <c r="HP35" s="98"/>
      <c r="HQ35" s="98"/>
      <c r="HR35" s="98"/>
      <c r="HS35" s="98"/>
      <c r="HT35" s="98"/>
      <c r="HU35" s="98"/>
      <c r="HV35" s="98"/>
      <c r="HW35" s="98"/>
      <c r="HX35" s="98"/>
      <c r="HY35" s="98"/>
      <c r="HZ35" s="98"/>
      <c r="IA35" s="98"/>
      <c r="IB35" s="98"/>
      <c r="IC35" s="98"/>
      <c r="ID35" s="98"/>
      <c r="IE35" s="98"/>
      <c r="IF35" s="98"/>
      <c r="IG35" s="98"/>
      <c r="IH35" s="98"/>
      <c r="II35" s="98"/>
      <c r="IJ35" s="98"/>
      <c r="IK35" s="98"/>
      <c r="IL35" s="98"/>
      <c r="IM35" s="98"/>
      <c r="IN35" s="98"/>
      <c r="IO35" s="98"/>
      <c r="IP35" s="98"/>
      <c r="IQ35" s="98"/>
      <c r="IR35" s="98"/>
      <c r="IS35" s="98"/>
      <c r="IT35" s="98"/>
      <c r="IU35" s="98"/>
      <c r="IV35" s="98"/>
      <c r="IW35" s="98"/>
      <c r="IX35" s="98"/>
      <c r="IY35" s="98"/>
      <c r="IZ35" s="98"/>
    </row>
    <row r="36" spans="1:260" s="103" customFormat="1">
      <c r="A36" s="98"/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  <c r="AT36" s="98"/>
      <c r="AU36" s="98"/>
      <c r="AV36" s="98"/>
      <c r="AW36" s="98"/>
      <c r="AX36" s="98"/>
      <c r="AY36" s="98"/>
      <c r="AZ36" s="98"/>
      <c r="BA36" s="98"/>
      <c r="BB36" s="98"/>
      <c r="BC36" s="98"/>
      <c r="BD36" s="98"/>
      <c r="BE36" s="98"/>
      <c r="BF36" s="98"/>
      <c r="BG36" s="98"/>
      <c r="BH36" s="98"/>
      <c r="BI36" s="98"/>
      <c r="BJ36" s="98"/>
      <c r="BK36" s="98"/>
      <c r="BL36" s="98"/>
      <c r="BM36" s="98"/>
      <c r="BN36" s="98"/>
      <c r="BO36" s="98"/>
      <c r="BP36" s="98"/>
      <c r="BQ36" s="98"/>
      <c r="BR36" s="98"/>
      <c r="BS36" s="98"/>
      <c r="BT36" s="98"/>
      <c r="BU36" s="98"/>
      <c r="BV36" s="98"/>
      <c r="BW36" s="98"/>
      <c r="BX36" s="98"/>
      <c r="BY36" s="98"/>
      <c r="BZ36" s="98"/>
      <c r="CA36" s="98"/>
      <c r="CB36" s="98"/>
      <c r="CC36" s="98"/>
      <c r="CD36" s="98"/>
      <c r="CE36" s="98"/>
      <c r="CF36" s="98"/>
      <c r="CG36" s="98"/>
      <c r="CH36" s="98"/>
      <c r="CI36" s="98"/>
      <c r="CJ36" s="98"/>
      <c r="CK36" s="98"/>
      <c r="CL36" s="98"/>
      <c r="CM36" s="98"/>
      <c r="CN36" s="98"/>
      <c r="CO36" s="98"/>
      <c r="CP36" s="98"/>
      <c r="CQ36" s="98"/>
      <c r="CR36" s="98"/>
      <c r="CS36" s="98"/>
      <c r="CT36" s="98"/>
      <c r="CU36" s="98"/>
      <c r="CV36" s="98"/>
      <c r="CW36" s="98"/>
      <c r="CX36" s="98"/>
      <c r="CY36" s="98"/>
      <c r="CZ36" s="98"/>
      <c r="DA36" s="98"/>
      <c r="DB36" s="98"/>
      <c r="DC36" s="98"/>
      <c r="DD36" s="98"/>
      <c r="DE36" s="98"/>
      <c r="DF36" s="98"/>
      <c r="DG36" s="98"/>
      <c r="DH36" s="98"/>
      <c r="DI36" s="98"/>
      <c r="DJ36" s="98"/>
      <c r="DK36" s="98"/>
      <c r="DL36" s="98"/>
      <c r="DM36" s="98"/>
      <c r="DN36" s="98"/>
      <c r="DO36" s="98"/>
      <c r="DP36" s="98"/>
      <c r="DQ36" s="98"/>
      <c r="DR36" s="98"/>
      <c r="DS36" s="98"/>
      <c r="DT36" s="98"/>
      <c r="DU36" s="98"/>
      <c r="DV36" s="98"/>
      <c r="DW36" s="98"/>
      <c r="DX36" s="98"/>
      <c r="DY36" s="98"/>
      <c r="DZ36" s="98"/>
      <c r="EA36" s="98"/>
      <c r="EB36" s="98"/>
      <c r="EC36" s="98"/>
      <c r="ED36" s="98"/>
      <c r="EE36" s="98"/>
      <c r="EF36" s="98"/>
      <c r="EG36" s="98"/>
      <c r="EH36" s="98"/>
      <c r="EI36" s="98"/>
      <c r="EJ36" s="98"/>
      <c r="EK36" s="98"/>
      <c r="EL36" s="98"/>
      <c r="EM36" s="98"/>
      <c r="EN36" s="98"/>
      <c r="EO36" s="98"/>
      <c r="EP36" s="98"/>
      <c r="EQ36" s="98"/>
      <c r="ER36" s="98"/>
      <c r="ES36" s="98"/>
      <c r="ET36" s="98"/>
      <c r="EU36" s="98"/>
      <c r="EV36" s="98"/>
      <c r="EW36" s="98"/>
      <c r="EX36" s="98"/>
      <c r="EY36" s="98"/>
      <c r="EZ36" s="98"/>
      <c r="FA36" s="98"/>
      <c r="FB36" s="98"/>
      <c r="FC36" s="98"/>
      <c r="FD36" s="98"/>
      <c r="FE36" s="98"/>
      <c r="FF36" s="98"/>
      <c r="FG36" s="98"/>
      <c r="FH36" s="98"/>
      <c r="FI36" s="98"/>
      <c r="FJ36" s="98"/>
      <c r="FK36" s="98"/>
      <c r="FL36" s="98"/>
      <c r="FM36" s="98"/>
      <c r="FN36" s="98"/>
      <c r="FO36" s="98"/>
      <c r="FP36" s="98"/>
      <c r="FQ36" s="98"/>
      <c r="FR36" s="98"/>
      <c r="FS36" s="98"/>
      <c r="FT36" s="98"/>
      <c r="FU36" s="98"/>
      <c r="FV36" s="98"/>
      <c r="FW36" s="98"/>
      <c r="FX36" s="98"/>
      <c r="FY36" s="98"/>
      <c r="FZ36" s="98"/>
      <c r="GA36" s="98"/>
      <c r="GB36" s="98"/>
      <c r="GC36" s="98"/>
      <c r="GD36" s="98"/>
      <c r="GE36" s="98"/>
      <c r="GF36" s="98"/>
      <c r="GG36" s="98"/>
      <c r="GH36" s="98"/>
      <c r="GI36" s="98"/>
      <c r="GJ36" s="98"/>
      <c r="GK36" s="98"/>
      <c r="GL36" s="98"/>
      <c r="GM36" s="98"/>
      <c r="GN36" s="98"/>
      <c r="GO36" s="98"/>
      <c r="GP36" s="98"/>
      <c r="GQ36" s="98"/>
      <c r="GR36" s="98"/>
      <c r="GS36" s="98"/>
      <c r="GT36" s="98"/>
      <c r="GU36" s="98"/>
      <c r="GV36" s="98"/>
      <c r="GW36" s="98"/>
      <c r="GX36" s="98"/>
      <c r="GY36" s="98"/>
      <c r="GZ36" s="98"/>
      <c r="HA36" s="98"/>
      <c r="HB36" s="98"/>
      <c r="HC36" s="98"/>
      <c r="HD36" s="98"/>
      <c r="HE36" s="98"/>
      <c r="HF36" s="98"/>
      <c r="HG36" s="98"/>
      <c r="HH36" s="98"/>
      <c r="HI36" s="98"/>
      <c r="HJ36" s="98"/>
      <c r="HK36" s="98"/>
      <c r="HL36" s="98"/>
      <c r="HM36" s="98"/>
      <c r="HN36" s="98"/>
      <c r="HO36" s="98"/>
      <c r="HP36" s="98"/>
      <c r="HQ36" s="98"/>
      <c r="HR36" s="98"/>
      <c r="HS36" s="98"/>
      <c r="HT36" s="98"/>
      <c r="HU36" s="98"/>
      <c r="HV36" s="98"/>
      <c r="HW36" s="98"/>
      <c r="HX36" s="98"/>
      <c r="HY36" s="98"/>
      <c r="HZ36" s="98"/>
      <c r="IA36" s="98"/>
      <c r="IB36" s="98"/>
      <c r="IC36" s="98"/>
      <c r="ID36" s="98"/>
      <c r="IE36" s="98"/>
      <c r="IF36" s="98"/>
      <c r="IG36" s="98"/>
      <c r="IH36" s="98"/>
      <c r="II36" s="98"/>
      <c r="IJ36" s="98"/>
      <c r="IK36" s="98"/>
      <c r="IL36" s="98"/>
      <c r="IM36" s="98"/>
      <c r="IN36" s="98"/>
      <c r="IO36" s="98"/>
      <c r="IP36" s="98"/>
      <c r="IQ36" s="98"/>
      <c r="IR36" s="98"/>
      <c r="IS36" s="98"/>
      <c r="IT36" s="98"/>
      <c r="IU36" s="98"/>
      <c r="IV36" s="98"/>
      <c r="IW36" s="98"/>
      <c r="IX36" s="98"/>
      <c r="IY36" s="98"/>
      <c r="IZ36" s="98"/>
    </row>
    <row r="37" spans="1:260" s="103" customFormat="1">
      <c r="A37" s="98"/>
      <c r="B37" s="98"/>
      <c r="C37" s="98"/>
      <c r="D37" s="98"/>
      <c r="E37" s="98"/>
      <c r="F37" s="98"/>
      <c r="G37" s="98"/>
      <c r="H37" s="98"/>
      <c r="I37" s="98"/>
      <c r="J37" s="148"/>
      <c r="K37" s="98"/>
      <c r="L37" s="98"/>
      <c r="M37" s="98"/>
      <c r="N37" s="148"/>
      <c r="O37" s="98"/>
      <c r="P37" s="98"/>
      <c r="Q37" s="98"/>
      <c r="R37" s="148"/>
      <c r="S37" s="98"/>
      <c r="T37" s="98"/>
      <c r="U37" s="98"/>
      <c r="V37" s="98"/>
      <c r="W37" s="98"/>
      <c r="X37" s="98"/>
      <c r="Y37" s="98"/>
      <c r="Z37" s="148"/>
      <c r="AA37" s="98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8"/>
      <c r="AN37" s="98"/>
      <c r="AO37" s="98"/>
      <c r="AP37" s="98"/>
      <c r="AQ37" s="98"/>
      <c r="AR37" s="98"/>
      <c r="AS37" s="98"/>
      <c r="AT37" s="98"/>
      <c r="AU37" s="98"/>
      <c r="AV37" s="98"/>
      <c r="AW37" s="98"/>
      <c r="AX37" s="98"/>
      <c r="AY37" s="98"/>
      <c r="AZ37" s="98"/>
      <c r="BA37" s="98"/>
      <c r="BB37" s="98"/>
      <c r="BC37" s="98"/>
      <c r="BD37" s="98"/>
      <c r="BE37" s="98"/>
      <c r="BF37" s="98"/>
      <c r="BG37" s="98"/>
      <c r="BH37" s="98"/>
      <c r="BI37" s="98"/>
      <c r="BJ37" s="98"/>
      <c r="BK37" s="98"/>
      <c r="BL37" s="98"/>
      <c r="BM37" s="98"/>
      <c r="BN37" s="98"/>
      <c r="BO37" s="98"/>
      <c r="BP37" s="98"/>
      <c r="BQ37" s="98"/>
      <c r="BR37" s="98"/>
      <c r="BS37" s="98"/>
      <c r="BT37" s="98"/>
      <c r="BU37" s="98"/>
      <c r="BV37" s="98"/>
      <c r="BW37" s="98"/>
      <c r="BX37" s="98"/>
      <c r="BY37" s="98"/>
      <c r="BZ37" s="98"/>
      <c r="CA37" s="98"/>
      <c r="CB37" s="98"/>
      <c r="CC37" s="98"/>
      <c r="CD37" s="98"/>
      <c r="CE37" s="98"/>
      <c r="CF37" s="98"/>
      <c r="CG37" s="98"/>
      <c r="CH37" s="98"/>
      <c r="CI37" s="98"/>
      <c r="CJ37" s="98"/>
      <c r="CK37" s="98"/>
      <c r="CL37" s="98"/>
      <c r="CM37" s="98"/>
      <c r="CN37" s="98"/>
      <c r="CO37" s="98"/>
      <c r="CP37" s="98"/>
      <c r="CQ37" s="98"/>
      <c r="CR37" s="98"/>
      <c r="CS37" s="98"/>
      <c r="CT37" s="98"/>
      <c r="CU37" s="98"/>
      <c r="CV37" s="98"/>
      <c r="CW37" s="98"/>
      <c r="CX37" s="98"/>
      <c r="CY37" s="98"/>
      <c r="CZ37" s="98"/>
      <c r="DA37" s="98"/>
      <c r="DB37" s="98"/>
      <c r="DC37" s="98"/>
      <c r="DD37" s="98"/>
      <c r="DE37" s="98"/>
      <c r="DF37" s="98"/>
      <c r="DG37" s="98"/>
      <c r="DH37" s="98"/>
      <c r="DI37" s="98"/>
      <c r="DJ37" s="98"/>
      <c r="DK37" s="98"/>
      <c r="DL37" s="98"/>
      <c r="DM37" s="98"/>
      <c r="DN37" s="98"/>
      <c r="DO37" s="98"/>
      <c r="DP37" s="98"/>
      <c r="DQ37" s="98"/>
      <c r="DR37" s="98"/>
      <c r="DS37" s="98"/>
      <c r="DT37" s="98"/>
      <c r="DU37" s="98"/>
      <c r="DV37" s="98"/>
      <c r="DW37" s="98"/>
      <c r="DX37" s="98"/>
      <c r="DY37" s="98"/>
      <c r="DZ37" s="98"/>
      <c r="EA37" s="98"/>
      <c r="EB37" s="98"/>
      <c r="EC37" s="98"/>
      <c r="ED37" s="98"/>
      <c r="EE37" s="98"/>
      <c r="EF37" s="98"/>
      <c r="EG37" s="98"/>
      <c r="EH37" s="98"/>
      <c r="EI37" s="98"/>
      <c r="EJ37" s="98"/>
      <c r="EK37" s="98"/>
      <c r="EL37" s="98"/>
      <c r="EM37" s="98"/>
      <c r="EN37" s="98"/>
      <c r="EO37" s="98"/>
      <c r="EP37" s="98"/>
      <c r="EQ37" s="98"/>
      <c r="ER37" s="98"/>
      <c r="ES37" s="98"/>
      <c r="ET37" s="98"/>
      <c r="EU37" s="98"/>
      <c r="EV37" s="98"/>
      <c r="EW37" s="98"/>
      <c r="EX37" s="98"/>
      <c r="EY37" s="98"/>
      <c r="EZ37" s="98"/>
      <c r="FA37" s="98"/>
      <c r="FB37" s="98"/>
      <c r="FC37" s="98"/>
      <c r="FD37" s="98"/>
      <c r="FE37" s="98"/>
      <c r="FF37" s="98"/>
      <c r="FG37" s="98"/>
      <c r="FH37" s="98"/>
      <c r="FI37" s="98"/>
      <c r="FJ37" s="98"/>
      <c r="FK37" s="98"/>
      <c r="FL37" s="98"/>
      <c r="FM37" s="98"/>
      <c r="FN37" s="98"/>
      <c r="FO37" s="98"/>
      <c r="FP37" s="98"/>
      <c r="FQ37" s="98"/>
      <c r="FR37" s="98"/>
      <c r="FS37" s="98"/>
      <c r="FT37" s="98"/>
      <c r="FU37" s="98"/>
      <c r="FV37" s="98"/>
      <c r="FW37" s="98"/>
      <c r="FX37" s="98"/>
      <c r="FY37" s="98"/>
      <c r="FZ37" s="98"/>
      <c r="GA37" s="98"/>
      <c r="GB37" s="98"/>
      <c r="GC37" s="98"/>
      <c r="GD37" s="98"/>
      <c r="GE37" s="98"/>
      <c r="GF37" s="98"/>
      <c r="GG37" s="98"/>
      <c r="GH37" s="98"/>
      <c r="GI37" s="98"/>
      <c r="GJ37" s="98"/>
      <c r="GK37" s="98"/>
      <c r="GL37" s="98"/>
      <c r="GM37" s="98"/>
      <c r="GN37" s="98"/>
      <c r="GO37" s="98"/>
      <c r="GP37" s="98"/>
      <c r="GQ37" s="98"/>
      <c r="GR37" s="98"/>
      <c r="GS37" s="98"/>
      <c r="GT37" s="98"/>
      <c r="GU37" s="98"/>
      <c r="GV37" s="98"/>
      <c r="GW37" s="98"/>
      <c r="GX37" s="98"/>
      <c r="GY37" s="98"/>
      <c r="GZ37" s="98"/>
      <c r="HA37" s="98"/>
      <c r="HB37" s="98"/>
      <c r="HC37" s="98"/>
      <c r="HD37" s="98"/>
      <c r="HE37" s="98"/>
      <c r="HF37" s="98"/>
      <c r="HG37" s="98"/>
      <c r="HH37" s="98"/>
      <c r="HI37" s="98"/>
      <c r="HJ37" s="98"/>
      <c r="HK37" s="98"/>
      <c r="HL37" s="98"/>
      <c r="HM37" s="98"/>
      <c r="HN37" s="98"/>
      <c r="HO37" s="98"/>
      <c r="HP37" s="98"/>
      <c r="HQ37" s="98"/>
      <c r="HR37" s="98"/>
      <c r="HS37" s="98"/>
      <c r="HT37" s="98"/>
      <c r="HU37" s="98"/>
      <c r="HV37" s="98"/>
      <c r="HW37" s="98"/>
      <c r="HX37" s="98"/>
      <c r="HY37" s="98"/>
      <c r="HZ37" s="98"/>
      <c r="IA37" s="98"/>
      <c r="IB37" s="98"/>
      <c r="IC37" s="98"/>
      <c r="ID37" s="98"/>
      <c r="IE37" s="98"/>
      <c r="IF37" s="98"/>
      <c r="IG37" s="98"/>
      <c r="IH37" s="98"/>
      <c r="II37" s="98"/>
      <c r="IJ37" s="98"/>
      <c r="IK37" s="98"/>
      <c r="IL37" s="98"/>
      <c r="IM37" s="98"/>
      <c r="IN37" s="98"/>
      <c r="IO37" s="98"/>
      <c r="IP37" s="98"/>
      <c r="IQ37" s="98"/>
      <c r="IR37" s="98"/>
      <c r="IS37" s="98"/>
      <c r="IT37" s="98"/>
      <c r="IU37" s="98"/>
      <c r="IV37" s="98"/>
      <c r="IW37" s="98"/>
      <c r="IX37" s="98"/>
      <c r="IY37" s="98"/>
      <c r="IZ37" s="98"/>
    </row>
  </sheetData>
  <mergeCells count="28">
    <mergeCell ref="A4:S4"/>
    <mergeCell ref="A5:S5"/>
    <mergeCell ref="A7:S7"/>
    <mergeCell ref="A8:S8"/>
    <mergeCell ref="A9:S9"/>
    <mergeCell ref="A34:AF34"/>
    <mergeCell ref="A10:A13"/>
    <mergeCell ref="B10:B13"/>
    <mergeCell ref="C10:C13"/>
    <mergeCell ref="D12:E12"/>
    <mergeCell ref="J12:K12"/>
    <mergeCell ref="N12:O12"/>
    <mergeCell ref="R12:S12"/>
    <mergeCell ref="Z12:AA12"/>
    <mergeCell ref="V12:W12"/>
    <mergeCell ref="D10:G11"/>
    <mergeCell ref="F12:G12"/>
    <mergeCell ref="H10:AA10"/>
    <mergeCell ref="H12:I12"/>
    <mergeCell ref="L12:M12"/>
    <mergeCell ref="P12:Q12"/>
    <mergeCell ref="T12:U12"/>
    <mergeCell ref="X12:Y12"/>
    <mergeCell ref="H11:K11"/>
    <mergeCell ref="L11:O11"/>
    <mergeCell ref="P11:S11"/>
    <mergeCell ref="T11:W11"/>
    <mergeCell ref="X11:AA11"/>
  </mergeCells>
  <dataValidations count="1">
    <dataValidation type="textLength" operator="lessThanOrEqual" allowBlank="1" showErrorMessage="1" errorTitle="Ошибка" error="Допускается ввод не более 900 символов!" sqref="J15:J20 N15:N20 R15:R20 N22:N27 R22:R32 N29:N32 K30:M30 J22:J32">
      <formula1>900</formula1>
      <formula2>0</formula2>
    </dataValidation>
  </dataValidations>
  <pageMargins left="0.70833333333333304" right="0" top="0.74791666666666701" bottom="0.74791666666666701" header="0.51180555555555496" footer="0.51180555555555496"/>
  <pageSetup paperSize="9" scale="35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Z90"/>
  <sheetViews>
    <sheetView view="pageBreakPreview" topLeftCell="Q10" zoomScale="84" zoomScaleNormal="62" zoomScaleSheetLayoutView="84" zoomScalePageLayoutView="70" workbookViewId="0">
      <selection activeCell="Z10" sqref="Z1:AA1048576"/>
    </sheetView>
  </sheetViews>
  <sheetFormatPr defaultColWidth="9" defaultRowHeight="15.75"/>
  <cols>
    <col min="1" max="1" width="13.140625" style="7" customWidth="1"/>
    <col min="2" max="2" width="85.140625" style="7" customWidth="1"/>
    <col min="3" max="3" width="15.7109375" style="7" customWidth="1"/>
    <col min="4" max="4" width="15.7109375" style="187" customWidth="1"/>
    <col min="5" max="5" width="20" style="7" customWidth="1"/>
    <col min="6" max="7" width="20" style="187" customWidth="1"/>
    <col min="8" max="9" width="17.140625" style="7" customWidth="1"/>
    <col min="10" max="11" width="17.140625" style="187" customWidth="1"/>
    <col min="12" max="13" width="17.140625" style="7" customWidth="1"/>
    <col min="14" max="15" width="17.140625" style="187" customWidth="1"/>
    <col min="16" max="17" width="17.140625" style="7" customWidth="1"/>
    <col min="18" max="19" width="17.140625" style="187" customWidth="1"/>
    <col min="20" max="21" width="17.140625" style="162" customWidth="1"/>
    <col min="22" max="23" width="17.140625" style="187" customWidth="1"/>
    <col min="24" max="24" width="17.140625" style="7" customWidth="1"/>
    <col min="25" max="25" width="16.140625" style="7" customWidth="1"/>
    <col min="26" max="26" width="4.28515625" style="7" customWidth="1"/>
    <col min="27" max="27" width="5" style="7" customWidth="1"/>
    <col min="28" max="28" width="5.5703125" style="7" customWidth="1"/>
    <col min="29" max="29" width="6.140625" style="7" customWidth="1"/>
    <col min="30" max="30" width="6.42578125" style="7" customWidth="1"/>
    <col min="31" max="31" width="6.140625" style="7" customWidth="1"/>
    <col min="32" max="33" width="5.5703125" style="7" customWidth="1"/>
    <col min="34" max="34" width="14.5703125" style="7" customWidth="1"/>
    <col min="35" max="44" width="5.5703125" style="7" customWidth="1"/>
    <col min="45" max="260" width="9" style="7"/>
  </cols>
  <sheetData>
    <row r="1" spans="1:260">
      <c r="Y1" s="35" t="s">
        <v>98</v>
      </c>
    </row>
    <row r="2" spans="1:260" ht="18.75">
      <c r="Y2" s="10"/>
    </row>
    <row r="4" spans="1:260">
      <c r="A4" s="258" t="s">
        <v>90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184"/>
      <c r="O4" s="184"/>
      <c r="P4" s="50"/>
      <c r="Q4" s="50"/>
      <c r="R4" s="184"/>
      <c r="S4" s="184"/>
      <c r="T4" s="159"/>
      <c r="U4" s="159"/>
      <c r="V4" s="184"/>
      <c r="W4" s="184"/>
    </row>
    <row r="5" spans="1:260">
      <c r="A5" s="259" t="s">
        <v>99</v>
      </c>
      <c r="B5" s="259"/>
      <c r="C5" s="259"/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185"/>
      <c r="O5" s="185"/>
      <c r="P5" s="52"/>
      <c r="Q5" s="52"/>
      <c r="R5" s="185"/>
      <c r="S5" s="185"/>
      <c r="T5" s="160"/>
      <c r="U5" s="160"/>
      <c r="V5" s="185"/>
      <c r="W5" s="185"/>
      <c r="X5" s="52"/>
      <c r="Y5" s="52"/>
    </row>
    <row r="6" spans="1:260">
      <c r="A6" s="52"/>
      <c r="B6" s="52"/>
      <c r="C6" s="52"/>
      <c r="D6" s="185"/>
      <c r="E6" s="52"/>
      <c r="F6" s="185"/>
      <c r="G6" s="185"/>
      <c r="H6" s="52"/>
      <c r="I6" s="52"/>
      <c r="J6" s="185"/>
      <c r="K6" s="185"/>
      <c r="L6" s="52"/>
      <c r="M6" s="52"/>
      <c r="N6" s="185"/>
      <c r="O6" s="185"/>
      <c r="P6" s="52"/>
      <c r="Q6" s="52"/>
      <c r="R6" s="185"/>
      <c r="S6" s="185"/>
      <c r="T6" s="160"/>
      <c r="U6" s="160"/>
      <c r="V6" s="185"/>
      <c r="W6" s="185"/>
      <c r="X6" s="52"/>
      <c r="Y6" s="52"/>
    </row>
    <row r="7" spans="1:260" ht="18.75">
      <c r="A7" s="260" t="str">
        <f>прил.1!A6</f>
        <v>ООО «Энергосбыт Запорожье»</v>
      </c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181"/>
      <c r="O7" s="181"/>
      <c r="P7" s="5"/>
      <c r="Q7" s="5"/>
      <c r="R7" s="177"/>
      <c r="S7" s="177"/>
      <c r="T7" s="154"/>
      <c r="U7" s="154"/>
      <c r="V7" s="177"/>
      <c r="W7" s="177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</row>
    <row r="8" spans="1:260">
      <c r="A8" s="234" t="s">
        <v>4</v>
      </c>
      <c r="B8" s="234"/>
      <c r="C8" s="234"/>
      <c r="D8" s="234"/>
      <c r="E8" s="234"/>
      <c r="F8" s="234"/>
      <c r="G8" s="234"/>
      <c r="H8" s="234"/>
      <c r="I8" s="234"/>
      <c r="J8" s="234"/>
      <c r="K8" s="234"/>
      <c r="L8" s="234"/>
      <c r="M8" s="234"/>
      <c r="N8" s="178"/>
      <c r="O8" s="178"/>
      <c r="P8" s="4"/>
      <c r="Q8" s="4"/>
      <c r="R8" s="178"/>
      <c r="S8" s="178"/>
      <c r="T8" s="155"/>
      <c r="U8" s="155"/>
      <c r="V8" s="178"/>
      <c r="W8" s="178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</row>
    <row r="9" spans="1:260" ht="15.75" customHeight="1" thickBot="1">
      <c r="A9" s="273"/>
      <c r="B9" s="273"/>
      <c r="C9" s="273"/>
      <c r="D9" s="273"/>
      <c r="E9" s="273"/>
      <c r="F9" s="273"/>
      <c r="G9" s="273"/>
      <c r="H9" s="273"/>
      <c r="I9" s="273"/>
      <c r="J9" s="273"/>
      <c r="K9" s="273"/>
      <c r="L9" s="273"/>
      <c r="M9" s="273"/>
      <c r="N9" s="273"/>
      <c r="O9" s="273"/>
      <c r="P9" s="273"/>
      <c r="Q9" s="273"/>
      <c r="R9" s="273"/>
      <c r="S9" s="273"/>
      <c r="T9" s="273"/>
      <c r="U9" s="273"/>
      <c r="V9" s="273"/>
      <c r="W9" s="273"/>
      <c r="X9" s="273"/>
      <c r="Y9" s="273"/>
      <c r="Z9" s="58"/>
      <c r="AA9" s="58"/>
      <c r="AB9" s="58"/>
      <c r="AC9" s="58"/>
      <c r="AD9" s="58"/>
      <c r="AE9" s="58"/>
      <c r="AF9" s="58"/>
      <c r="AG9" s="58"/>
      <c r="AH9" s="58"/>
    </row>
    <row r="10" spans="1:260" ht="31.5" customHeight="1" thickBot="1">
      <c r="A10" s="253" t="s">
        <v>5</v>
      </c>
      <c r="B10" s="254" t="s">
        <v>73</v>
      </c>
      <c r="C10" s="254" t="s">
        <v>74</v>
      </c>
      <c r="D10" s="265" t="s">
        <v>100</v>
      </c>
      <c r="E10" s="266"/>
      <c r="F10" s="265" t="s">
        <v>101</v>
      </c>
      <c r="G10" s="271"/>
      <c r="H10" s="271"/>
      <c r="I10" s="271"/>
      <c r="J10" s="271"/>
      <c r="K10" s="271"/>
      <c r="L10" s="271"/>
      <c r="M10" s="271"/>
      <c r="N10" s="271"/>
      <c r="O10" s="271"/>
      <c r="P10" s="271"/>
      <c r="Q10" s="271"/>
      <c r="R10" s="271"/>
      <c r="S10" s="271"/>
      <c r="T10" s="271"/>
      <c r="U10" s="271"/>
      <c r="V10" s="271"/>
      <c r="W10" s="271"/>
      <c r="X10" s="271"/>
      <c r="Y10" s="272"/>
      <c r="Z10" s="59"/>
      <c r="AA10" s="59"/>
      <c r="AB10" s="59"/>
      <c r="AC10" s="59"/>
      <c r="AD10" s="59"/>
      <c r="AE10" s="59"/>
      <c r="AF10" s="59"/>
      <c r="AG10" s="59"/>
      <c r="AH10" s="59"/>
    </row>
    <row r="11" spans="1:260" ht="44.25" customHeight="1" thickBot="1">
      <c r="A11" s="253"/>
      <c r="B11" s="254"/>
      <c r="C11" s="254"/>
      <c r="D11" s="267"/>
      <c r="E11" s="268"/>
      <c r="F11" s="248" t="s">
        <v>81</v>
      </c>
      <c r="G11" s="248"/>
      <c r="H11" s="248"/>
      <c r="I11" s="248"/>
      <c r="J11" s="248" t="s">
        <v>82</v>
      </c>
      <c r="K11" s="248"/>
      <c r="L11" s="248"/>
      <c r="M11" s="248"/>
      <c r="N11" s="248" t="s">
        <v>83</v>
      </c>
      <c r="O11" s="248"/>
      <c r="P11" s="248"/>
      <c r="Q11" s="248"/>
      <c r="R11" s="248" t="s">
        <v>170</v>
      </c>
      <c r="S11" s="248"/>
      <c r="T11" s="248"/>
      <c r="U11" s="248"/>
      <c r="V11" s="248" t="s">
        <v>93</v>
      </c>
      <c r="W11" s="248"/>
      <c r="X11" s="248"/>
      <c r="Y11" s="248"/>
    </row>
    <row r="12" spans="1:260" ht="69.75" customHeight="1" thickBot="1">
      <c r="A12" s="253"/>
      <c r="B12" s="254"/>
      <c r="C12" s="254"/>
      <c r="D12" s="269"/>
      <c r="E12" s="270"/>
      <c r="F12" s="248" t="s">
        <v>13</v>
      </c>
      <c r="G12" s="248"/>
      <c r="H12" s="255" t="s">
        <v>198</v>
      </c>
      <c r="I12" s="255"/>
      <c r="J12" s="248" t="s">
        <v>13</v>
      </c>
      <c r="K12" s="248"/>
      <c r="L12" s="255" t="s">
        <v>198</v>
      </c>
      <c r="M12" s="255"/>
      <c r="N12" s="248" t="s">
        <v>13</v>
      </c>
      <c r="O12" s="248"/>
      <c r="P12" s="255" t="s">
        <v>198</v>
      </c>
      <c r="Q12" s="255"/>
      <c r="R12" s="248" t="s">
        <v>13</v>
      </c>
      <c r="S12" s="248"/>
      <c r="T12" s="255" t="s">
        <v>198</v>
      </c>
      <c r="U12" s="255"/>
      <c r="V12" s="248" t="s">
        <v>13</v>
      </c>
      <c r="W12" s="248"/>
      <c r="X12" s="255" t="s">
        <v>198</v>
      </c>
      <c r="Y12" s="255"/>
    </row>
    <row r="13" spans="1:260" ht="37.5" customHeight="1" thickBot="1">
      <c r="A13" s="253"/>
      <c r="B13" s="254"/>
      <c r="C13" s="254"/>
      <c r="D13" s="263" t="s">
        <v>13</v>
      </c>
      <c r="E13" s="248" t="s">
        <v>198</v>
      </c>
      <c r="F13" s="183" t="s">
        <v>102</v>
      </c>
      <c r="G13" s="183" t="s">
        <v>103</v>
      </c>
      <c r="H13" s="183" t="s">
        <v>102</v>
      </c>
      <c r="I13" s="183" t="s">
        <v>103</v>
      </c>
      <c r="J13" s="183" t="s">
        <v>102</v>
      </c>
      <c r="K13" s="183" t="s">
        <v>103</v>
      </c>
      <c r="L13" s="183" t="s">
        <v>102</v>
      </c>
      <c r="M13" s="183" t="s">
        <v>103</v>
      </c>
      <c r="N13" s="183" t="s">
        <v>102</v>
      </c>
      <c r="O13" s="183" t="s">
        <v>103</v>
      </c>
      <c r="P13" s="183" t="s">
        <v>102</v>
      </c>
      <c r="Q13" s="183" t="s">
        <v>103</v>
      </c>
      <c r="R13" s="183" t="s">
        <v>102</v>
      </c>
      <c r="S13" s="183" t="s">
        <v>103</v>
      </c>
      <c r="T13" s="183" t="s">
        <v>102</v>
      </c>
      <c r="U13" s="183" t="s">
        <v>103</v>
      </c>
      <c r="V13" s="183" t="s">
        <v>102</v>
      </c>
      <c r="W13" s="183" t="s">
        <v>103</v>
      </c>
      <c r="X13" s="183" t="s">
        <v>102</v>
      </c>
      <c r="Y13" s="183" t="s">
        <v>103</v>
      </c>
    </row>
    <row r="14" spans="1:260" ht="66" customHeight="1">
      <c r="A14" s="253"/>
      <c r="B14" s="254"/>
      <c r="C14" s="254"/>
      <c r="D14" s="264"/>
      <c r="E14" s="248"/>
      <c r="F14" s="17" t="s">
        <v>104</v>
      </c>
      <c r="G14" s="17" t="s">
        <v>104</v>
      </c>
      <c r="H14" s="17" t="s">
        <v>104</v>
      </c>
      <c r="I14" s="17" t="s">
        <v>104</v>
      </c>
      <c r="J14" s="17" t="s">
        <v>104</v>
      </c>
      <c r="K14" s="17" t="s">
        <v>104</v>
      </c>
      <c r="L14" s="17" t="s">
        <v>104</v>
      </c>
      <c r="M14" s="17" t="s">
        <v>104</v>
      </c>
      <c r="N14" s="17" t="s">
        <v>104</v>
      </c>
      <c r="O14" s="17" t="s">
        <v>104</v>
      </c>
      <c r="P14" s="17" t="s">
        <v>104</v>
      </c>
      <c r="Q14" s="17" t="s">
        <v>104</v>
      </c>
      <c r="R14" s="17" t="s">
        <v>104</v>
      </c>
      <c r="S14" s="17" t="s">
        <v>104</v>
      </c>
      <c r="T14" s="17" t="s">
        <v>104</v>
      </c>
      <c r="U14" s="17" t="s">
        <v>104</v>
      </c>
      <c r="V14" s="17" t="s">
        <v>104</v>
      </c>
      <c r="W14" s="17" t="s">
        <v>104</v>
      </c>
      <c r="X14" s="17" t="s">
        <v>104</v>
      </c>
      <c r="Y14" s="17" t="s">
        <v>104</v>
      </c>
    </row>
    <row r="15" spans="1:260">
      <c r="A15" s="60">
        <v>1</v>
      </c>
      <c r="B15" s="56">
        <v>2</v>
      </c>
      <c r="C15" s="56">
        <v>3</v>
      </c>
      <c r="D15" s="182">
        <v>4</v>
      </c>
      <c r="E15" s="182">
        <v>5</v>
      </c>
      <c r="F15" s="182">
        <v>6</v>
      </c>
      <c r="G15" s="182">
        <v>7</v>
      </c>
      <c r="H15" s="182">
        <v>8</v>
      </c>
      <c r="I15" s="182">
        <v>9</v>
      </c>
      <c r="J15" s="182">
        <v>10</v>
      </c>
      <c r="K15" s="182">
        <v>11</v>
      </c>
      <c r="L15" s="182">
        <v>12</v>
      </c>
      <c r="M15" s="182">
        <v>13</v>
      </c>
      <c r="N15" s="182">
        <v>14</v>
      </c>
      <c r="O15" s="182">
        <v>15</v>
      </c>
      <c r="P15" s="182">
        <v>16</v>
      </c>
      <c r="Q15" s="182">
        <v>17</v>
      </c>
      <c r="R15" s="182">
        <v>18</v>
      </c>
      <c r="S15" s="182">
        <v>19</v>
      </c>
      <c r="T15" s="182">
        <v>20</v>
      </c>
      <c r="U15" s="182">
        <v>21</v>
      </c>
      <c r="V15" s="182">
        <v>22</v>
      </c>
      <c r="W15" s="182">
        <v>23</v>
      </c>
      <c r="X15" s="182">
        <v>24</v>
      </c>
      <c r="Y15" s="182">
        <v>25</v>
      </c>
    </row>
    <row r="16" spans="1:260" s="103" customFormat="1">
      <c r="A16" s="121" t="str">
        <f>прил.1!A13</f>
        <v>1.</v>
      </c>
      <c r="B16" s="91" t="str">
        <f>прил.1!B13</f>
        <v xml:space="preserve">Приобретение имущества общего и специального назначения </v>
      </c>
      <c r="C16" s="92"/>
      <c r="D16" s="92"/>
      <c r="E16" s="149"/>
      <c r="F16" s="149"/>
      <c r="G16" s="149"/>
      <c r="H16" s="125"/>
      <c r="I16" s="125"/>
      <c r="J16" s="125"/>
      <c r="K16" s="125"/>
      <c r="L16" s="125"/>
      <c r="M16" s="126"/>
      <c r="N16" s="126"/>
      <c r="O16" s="126"/>
      <c r="P16" s="125"/>
      <c r="Q16" s="126"/>
      <c r="R16" s="126"/>
      <c r="S16" s="126"/>
      <c r="T16" s="126"/>
      <c r="U16" s="126"/>
      <c r="V16" s="126"/>
      <c r="W16" s="126"/>
      <c r="X16" s="125"/>
      <c r="Y16" s="150"/>
      <c r="Z16" s="14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98"/>
      <c r="CQ16" s="98"/>
      <c r="CR16" s="98"/>
      <c r="CS16" s="98"/>
      <c r="CT16" s="98"/>
      <c r="CU16" s="98"/>
      <c r="CV16" s="98"/>
      <c r="CW16" s="98"/>
      <c r="CX16" s="98"/>
      <c r="CY16" s="98"/>
      <c r="CZ16" s="98"/>
      <c r="DA16" s="98"/>
      <c r="DB16" s="98"/>
      <c r="DC16" s="98"/>
      <c r="DD16" s="98"/>
      <c r="DE16" s="98"/>
      <c r="DF16" s="98"/>
      <c r="DG16" s="98"/>
      <c r="DH16" s="98"/>
      <c r="DI16" s="98"/>
      <c r="DJ16" s="98"/>
      <c r="DK16" s="98"/>
      <c r="DL16" s="98"/>
      <c r="DM16" s="98"/>
      <c r="DN16" s="98"/>
      <c r="DO16" s="98"/>
      <c r="DP16" s="98"/>
      <c r="DQ16" s="98"/>
      <c r="DR16" s="98"/>
      <c r="DS16" s="98"/>
      <c r="DT16" s="98"/>
      <c r="DU16" s="98"/>
      <c r="DV16" s="98"/>
      <c r="DW16" s="98"/>
      <c r="DX16" s="98"/>
      <c r="DY16" s="98"/>
      <c r="DZ16" s="98"/>
      <c r="EA16" s="98"/>
      <c r="EB16" s="98"/>
      <c r="EC16" s="98"/>
      <c r="ED16" s="98"/>
      <c r="EE16" s="98"/>
      <c r="EF16" s="98"/>
      <c r="EG16" s="98"/>
      <c r="EH16" s="98"/>
      <c r="EI16" s="98"/>
      <c r="EJ16" s="98"/>
      <c r="EK16" s="98"/>
      <c r="EL16" s="98"/>
      <c r="EM16" s="98"/>
      <c r="EN16" s="98"/>
      <c r="EO16" s="98"/>
      <c r="EP16" s="98"/>
      <c r="EQ16" s="98"/>
      <c r="ER16" s="98"/>
      <c r="ES16" s="98"/>
      <c r="ET16" s="98"/>
      <c r="EU16" s="98"/>
      <c r="EV16" s="98"/>
      <c r="EW16" s="98"/>
      <c r="EX16" s="98"/>
      <c r="EY16" s="98"/>
      <c r="EZ16" s="98"/>
      <c r="FA16" s="98"/>
      <c r="FB16" s="98"/>
      <c r="FC16" s="98"/>
      <c r="FD16" s="98"/>
      <c r="FE16" s="98"/>
      <c r="FF16" s="98"/>
      <c r="FG16" s="98"/>
      <c r="FH16" s="98"/>
      <c r="FI16" s="98"/>
      <c r="FJ16" s="98"/>
      <c r="FK16" s="98"/>
      <c r="FL16" s="98"/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GI16" s="98"/>
      <c r="GJ16" s="98"/>
      <c r="GK16" s="98"/>
      <c r="GL16" s="98"/>
      <c r="GM16" s="98"/>
      <c r="GN16" s="98"/>
      <c r="GO16" s="98"/>
      <c r="GP16" s="98"/>
      <c r="GQ16" s="98"/>
      <c r="GR16" s="98"/>
      <c r="GS16" s="98"/>
      <c r="GT16" s="98"/>
      <c r="GU16" s="98"/>
      <c r="GV16" s="98"/>
      <c r="GW16" s="98"/>
      <c r="GX16" s="98"/>
      <c r="GY16" s="98"/>
      <c r="GZ16" s="98"/>
      <c r="HA16" s="98"/>
      <c r="HB16" s="98"/>
      <c r="HC16" s="98"/>
      <c r="HD16" s="98"/>
      <c r="HE16" s="98"/>
      <c r="HF16" s="98"/>
      <c r="HG16" s="98"/>
      <c r="HH16" s="98"/>
      <c r="HI16" s="98"/>
      <c r="HJ16" s="98"/>
      <c r="HK16" s="98"/>
      <c r="HL16" s="98"/>
      <c r="HM16" s="98"/>
      <c r="HN16" s="98"/>
      <c r="HO16" s="98"/>
      <c r="HP16" s="98"/>
      <c r="HQ16" s="98"/>
      <c r="HR16" s="98"/>
      <c r="HS16" s="98"/>
      <c r="HT16" s="98"/>
      <c r="HU16" s="98"/>
      <c r="HV16" s="98"/>
      <c r="HW16" s="98"/>
      <c r="HX16" s="98"/>
      <c r="HY16" s="98"/>
      <c r="HZ16" s="98"/>
      <c r="IA16" s="98"/>
      <c r="IB16" s="98"/>
      <c r="IC16" s="98"/>
      <c r="ID16" s="98"/>
      <c r="IE16" s="98"/>
      <c r="IF16" s="98"/>
      <c r="IG16" s="98"/>
      <c r="IH16" s="98"/>
      <c r="II16" s="98"/>
      <c r="IJ16" s="98"/>
      <c r="IK16" s="98"/>
      <c r="IL16" s="98"/>
      <c r="IM16" s="98"/>
      <c r="IN16" s="98"/>
      <c r="IO16" s="98"/>
      <c r="IP16" s="98"/>
      <c r="IQ16" s="98"/>
      <c r="IR16" s="98"/>
      <c r="IS16" s="98"/>
      <c r="IT16" s="98"/>
      <c r="IU16" s="98"/>
      <c r="IV16" s="98"/>
      <c r="IW16" s="98"/>
      <c r="IX16" s="98"/>
      <c r="IY16" s="98"/>
      <c r="IZ16" s="98"/>
    </row>
    <row r="17" spans="1:260" s="103" customFormat="1">
      <c r="A17" s="100" t="str">
        <f>прил.1!A14</f>
        <v>1.1.</v>
      </c>
      <c r="B17" s="104" t="s">
        <v>36</v>
      </c>
      <c r="C17" s="142" t="str">
        <f>прил.1!C14</f>
        <v>N_O09</v>
      </c>
      <c r="D17" s="95">
        <v>58.958333333333336</v>
      </c>
      <c r="E17" s="126">
        <f>прил.2!L14</f>
        <v>6.0750000000000002</v>
      </c>
      <c r="F17" s="126"/>
      <c r="G17" s="95">
        <v>27.700000000000003</v>
      </c>
      <c r="H17" s="132"/>
      <c r="I17" s="126">
        <f>прил.2!T14</f>
        <v>6.0750000000000002</v>
      </c>
      <c r="J17" s="126"/>
      <c r="K17" s="95">
        <v>31.258333333333333</v>
      </c>
      <c r="L17" s="126"/>
      <c r="M17" s="126">
        <f>прил.2!V14</f>
        <v>0</v>
      </c>
      <c r="N17" s="126"/>
      <c r="O17" s="126"/>
      <c r="P17" s="126"/>
      <c r="Q17" s="126">
        <f>прил.2!X14</f>
        <v>0</v>
      </c>
      <c r="R17" s="126"/>
      <c r="S17" s="126"/>
      <c r="T17" s="126"/>
      <c r="U17" s="126"/>
      <c r="V17" s="126"/>
      <c r="W17" s="126">
        <f>G17+K17+O17+S17</f>
        <v>58.958333333333336</v>
      </c>
      <c r="X17" s="126">
        <f>P17+L17+H17</f>
        <v>0</v>
      </c>
      <c r="Y17" s="127">
        <f>I17+M17+Q17+U17</f>
        <v>6.0750000000000002</v>
      </c>
      <c r="Z17" s="14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98"/>
      <c r="BL17" s="98"/>
      <c r="BM17" s="98"/>
      <c r="BN17" s="98"/>
      <c r="BO17" s="98"/>
      <c r="BP17" s="98"/>
      <c r="BQ17" s="98"/>
      <c r="BR17" s="98"/>
      <c r="BS17" s="98"/>
      <c r="BT17" s="98"/>
      <c r="BU17" s="98"/>
      <c r="BV17" s="98"/>
      <c r="BW17" s="98"/>
      <c r="BX17" s="98"/>
      <c r="BY17" s="98"/>
      <c r="BZ17" s="98"/>
      <c r="CA17" s="98"/>
      <c r="CB17" s="98"/>
      <c r="CC17" s="98"/>
      <c r="CD17" s="98"/>
      <c r="CE17" s="98"/>
      <c r="CF17" s="98"/>
      <c r="CG17" s="98"/>
      <c r="CH17" s="98"/>
      <c r="CI17" s="98"/>
      <c r="CJ17" s="98"/>
      <c r="CK17" s="98"/>
      <c r="CL17" s="98"/>
      <c r="CM17" s="98"/>
      <c r="CN17" s="98"/>
      <c r="CO17" s="98"/>
      <c r="CP17" s="98"/>
      <c r="CQ17" s="98"/>
      <c r="CR17" s="98"/>
      <c r="CS17" s="98"/>
      <c r="CT17" s="98"/>
      <c r="CU17" s="98"/>
      <c r="CV17" s="98"/>
      <c r="CW17" s="98"/>
      <c r="CX17" s="98"/>
      <c r="CY17" s="98"/>
      <c r="CZ17" s="98"/>
      <c r="DA17" s="98"/>
      <c r="DB17" s="98"/>
      <c r="DC17" s="98"/>
      <c r="DD17" s="98"/>
      <c r="DE17" s="98"/>
      <c r="DF17" s="98"/>
      <c r="DG17" s="98"/>
      <c r="DH17" s="98"/>
      <c r="DI17" s="98"/>
      <c r="DJ17" s="98"/>
      <c r="DK17" s="98"/>
      <c r="DL17" s="98"/>
      <c r="DM17" s="98"/>
      <c r="DN17" s="98"/>
      <c r="DO17" s="98"/>
      <c r="DP17" s="98"/>
      <c r="DQ17" s="98"/>
      <c r="DR17" s="98"/>
      <c r="DS17" s="98"/>
      <c r="DT17" s="98"/>
      <c r="DU17" s="98"/>
      <c r="DV17" s="98"/>
      <c r="DW17" s="98"/>
      <c r="DX17" s="98"/>
      <c r="DY17" s="98"/>
      <c r="DZ17" s="98"/>
      <c r="EA17" s="98"/>
      <c r="EB17" s="98"/>
      <c r="EC17" s="98"/>
      <c r="ED17" s="98"/>
      <c r="EE17" s="98"/>
      <c r="EF17" s="98"/>
      <c r="EG17" s="98"/>
      <c r="EH17" s="98"/>
      <c r="EI17" s="98"/>
      <c r="EJ17" s="98"/>
      <c r="EK17" s="98"/>
      <c r="EL17" s="98"/>
      <c r="EM17" s="98"/>
      <c r="EN17" s="98"/>
      <c r="EO17" s="98"/>
      <c r="EP17" s="98"/>
      <c r="EQ17" s="98"/>
      <c r="ER17" s="98"/>
      <c r="ES17" s="98"/>
      <c r="ET17" s="98"/>
      <c r="EU17" s="98"/>
      <c r="EV17" s="98"/>
      <c r="EW17" s="98"/>
      <c r="EX17" s="98"/>
      <c r="EY17" s="98"/>
      <c r="EZ17" s="98"/>
      <c r="FA17" s="98"/>
      <c r="FB17" s="98"/>
      <c r="FC17" s="98"/>
      <c r="FD17" s="98"/>
      <c r="FE17" s="98"/>
      <c r="FF17" s="98"/>
      <c r="FG17" s="98"/>
      <c r="FH17" s="98"/>
      <c r="FI17" s="98"/>
      <c r="FJ17" s="98"/>
      <c r="FK17" s="98"/>
      <c r="FL17" s="98"/>
      <c r="FM17" s="98"/>
      <c r="FN17" s="98"/>
      <c r="FO17" s="98"/>
      <c r="FP17" s="98"/>
      <c r="FQ17" s="98"/>
      <c r="FR17" s="98"/>
      <c r="FS17" s="98"/>
      <c r="FT17" s="98"/>
      <c r="FU17" s="98"/>
      <c r="FV17" s="98"/>
      <c r="FW17" s="98"/>
      <c r="FX17" s="98"/>
      <c r="FY17" s="98"/>
      <c r="FZ17" s="98"/>
      <c r="GA17" s="98"/>
      <c r="GB17" s="98"/>
      <c r="GC17" s="98"/>
      <c r="GD17" s="98"/>
      <c r="GE17" s="98"/>
      <c r="GF17" s="98"/>
      <c r="GG17" s="98"/>
      <c r="GH17" s="98"/>
      <c r="GI17" s="98"/>
      <c r="GJ17" s="98"/>
      <c r="GK17" s="98"/>
      <c r="GL17" s="98"/>
      <c r="GM17" s="98"/>
      <c r="GN17" s="98"/>
      <c r="GO17" s="98"/>
      <c r="GP17" s="98"/>
      <c r="GQ17" s="98"/>
      <c r="GR17" s="98"/>
      <c r="GS17" s="98"/>
      <c r="GT17" s="98"/>
      <c r="GU17" s="98"/>
      <c r="GV17" s="98"/>
      <c r="GW17" s="98"/>
      <c r="GX17" s="98"/>
      <c r="GY17" s="98"/>
      <c r="GZ17" s="98"/>
      <c r="HA17" s="98"/>
      <c r="HB17" s="98"/>
      <c r="HC17" s="98"/>
      <c r="HD17" s="98"/>
      <c r="HE17" s="98"/>
      <c r="HF17" s="98"/>
      <c r="HG17" s="98"/>
      <c r="HH17" s="98"/>
      <c r="HI17" s="98"/>
      <c r="HJ17" s="98"/>
      <c r="HK17" s="98"/>
      <c r="HL17" s="98"/>
      <c r="HM17" s="98"/>
      <c r="HN17" s="98"/>
      <c r="HO17" s="98"/>
      <c r="HP17" s="98"/>
      <c r="HQ17" s="98"/>
      <c r="HR17" s="98"/>
      <c r="HS17" s="98"/>
      <c r="HT17" s="98"/>
      <c r="HU17" s="98"/>
      <c r="HV17" s="98"/>
      <c r="HW17" s="98"/>
      <c r="HX17" s="98"/>
      <c r="HY17" s="98"/>
      <c r="HZ17" s="98"/>
      <c r="IA17" s="98"/>
      <c r="IB17" s="98"/>
      <c r="IC17" s="98"/>
      <c r="ID17" s="98"/>
      <c r="IE17" s="98"/>
      <c r="IF17" s="98"/>
      <c r="IG17" s="98"/>
      <c r="IH17" s="98"/>
      <c r="II17" s="98"/>
      <c r="IJ17" s="98"/>
      <c r="IK17" s="98"/>
      <c r="IL17" s="98"/>
      <c r="IM17" s="98"/>
      <c r="IN17" s="98"/>
      <c r="IO17" s="98"/>
      <c r="IP17" s="98"/>
      <c r="IQ17" s="98"/>
      <c r="IR17" s="98"/>
      <c r="IS17" s="98"/>
      <c r="IT17" s="98"/>
      <c r="IU17" s="98"/>
      <c r="IV17" s="98"/>
      <c r="IW17" s="98"/>
      <c r="IX17" s="98"/>
      <c r="IY17" s="98"/>
      <c r="IZ17" s="98"/>
    </row>
    <row r="18" spans="1:260" s="103" customFormat="1">
      <c r="A18" s="100" t="str">
        <f>прил.1!A15</f>
        <v>1.2.</v>
      </c>
      <c r="B18" s="104" t="s">
        <v>39</v>
      </c>
      <c r="C18" s="142" t="str">
        <f>прил.1!C15</f>
        <v>N_O10</v>
      </c>
      <c r="D18" s="95">
        <v>5.7666666666666666</v>
      </c>
      <c r="E18" s="126">
        <f>прил.2!L15</f>
        <v>9.1666666666666679</v>
      </c>
      <c r="F18" s="126"/>
      <c r="G18" s="95">
        <v>5.7666666666666666</v>
      </c>
      <c r="H18" s="132"/>
      <c r="I18" s="126">
        <f>прил.2!T15</f>
        <v>9.1666666666666679</v>
      </c>
      <c r="J18" s="126"/>
      <c r="K18" s="95"/>
      <c r="L18" s="126"/>
      <c r="M18" s="126">
        <f>прил.2!V15</f>
        <v>0</v>
      </c>
      <c r="N18" s="126"/>
      <c r="O18" s="126"/>
      <c r="P18" s="126"/>
      <c r="Q18" s="126">
        <f>прил.2!X15</f>
        <v>0</v>
      </c>
      <c r="R18" s="126"/>
      <c r="S18" s="126"/>
      <c r="T18" s="126"/>
      <c r="U18" s="126"/>
      <c r="V18" s="126"/>
      <c r="W18" s="126">
        <f t="shared" ref="W18:W33" si="0">G18+K18+O18+S18</f>
        <v>5.7666666666666666</v>
      </c>
      <c r="X18" s="126">
        <f>P18+L18+H18</f>
        <v>0</v>
      </c>
      <c r="Y18" s="127">
        <f t="shared" ref="Y18:Y33" si="1">I18+M18+Q18+U18</f>
        <v>9.1666666666666679</v>
      </c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  <c r="BG18" s="98"/>
      <c r="BH18" s="98"/>
      <c r="BI18" s="98"/>
      <c r="BJ18" s="98"/>
      <c r="BK18" s="98"/>
      <c r="BL18" s="98"/>
      <c r="BM18" s="98"/>
      <c r="BN18" s="98"/>
      <c r="BO18" s="98"/>
      <c r="BP18" s="98"/>
      <c r="BQ18" s="98"/>
      <c r="BR18" s="98"/>
      <c r="BS18" s="98"/>
      <c r="BT18" s="98"/>
      <c r="BU18" s="98"/>
      <c r="BV18" s="98"/>
      <c r="BW18" s="98"/>
      <c r="BX18" s="98"/>
      <c r="BY18" s="98"/>
      <c r="BZ18" s="98"/>
      <c r="CA18" s="98"/>
      <c r="CB18" s="98"/>
      <c r="CC18" s="98"/>
      <c r="CD18" s="98"/>
      <c r="CE18" s="98"/>
      <c r="CF18" s="98"/>
      <c r="CG18" s="98"/>
      <c r="CH18" s="98"/>
      <c r="CI18" s="98"/>
      <c r="CJ18" s="98"/>
      <c r="CK18" s="98"/>
      <c r="CL18" s="98"/>
      <c r="CM18" s="98"/>
      <c r="CN18" s="98"/>
      <c r="CO18" s="98"/>
      <c r="CP18" s="98"/>
      <c r="CQ18" s="98"/>
      <c r="CR18" s="98"/>
      <c r="CS18" s="98"/>
      <c r="CT18" s="98"/>
      <c r="CU18" s="98"/>
      <c r="CV18" s="98"/>
      <c r="CW18" s="98"/>
      <c r="CX18" s="98"/>
      <c r="CY18" s="98"/>
      <c r="CZ18" s="98"/>
      <c r="DA18" s="98"/>
      <c r="DB18" s="98"/>
      <c r="DC18" s="98"/>
      <c r="DD18" s="98"/>
      <c r="DE18" s="98"/>
      <c r="DF18" s="98"/>
      <c r="DG18" s="98"/>
      <c r="DH18" s="98"/>
      <c r="DI18" s="98"/>
      <c r="DJ18" s="98"/>
      <c r="DK18" s="98"/>
      <c r="DL18" s="98"/>
      <c r="DM18" s="98"/>
      <c r="DN18" s="98"/>
      <c r="DO18" s="98"/>
      <c r="DP18" s="98"/>
      <c r="DQ18" s="98"/>
      <c r="DR18" s="98"/>
      <c r="DS18" s="98"/>
      <c r="DT18" s="98"/>
      <c r="DU18" s="98"/>
      <c r="DV18" s="98"/>
      <c r="DW18" s="98"/>
      <c r="DX18" s="98"/>
      <c r="DY18" s="98"/>
      <c r="DZ18" s="98"/>
      <c r="EA18" s="98"/>
      <c r="EB18" s="98"/>
      <c r="EC18" s="98"/>
      <c r="ED18" s="98"/>
      <c r="EE18" s="98"/>
      <c r="EF18" s="98"/>
      <c r="EG18" s="98"/>
      <c r="EH18" s="98"/>
      <c r="EI18" s="98"/>
      <c r="EJ18" s="98"/>
      <c r="EK18" s="98"/>
      <c r="EL18" s="98"/>
      <c r="EM18" s="98"/>
      <c r="EN18" s="98"/>
      <c r="EO18" s="98"/>
      <c r="EP18" s="98"/>
      <c r="EQ18" s="98"/>
      <c r="ER18" s="98"/>
      <c r="ES18" s="98"/>
      <c r="ET18" s="98"/>
      <c r="EU18" s="98"/>
      <c r="EV18" s="98"/>
      <c r="EW18" s="98"/>
      <c r="EX18" s="98"/>
      <c r="EY18" s="98"/>
      <c r="EZ18" s="98"/>
      <c r="FA18" s="98"/>
      <c r="FB18" s="98"/>
      <c r="FC18" s="98"/>
      <c r="FD18" s="98"/>
      <c r="FE18" s="98"/>
      <c r="FF18" s="98"/>
      <c r="FG18" s="98"/>
      <c r="FH18" s="98"/>
      <c r="FI18" s="98"/>
      <c r="FJ18" s="98"/>
      <c r="FK18" s="98"/>
      <c r="FL18" s="98"/>
      <c r="FM18" s="98"/>
      <c r="FN18" s="98"/>
      <c r="FO18" s="98"/>
      <c r="FP18" s="98"/>
      <c r="FQ18" s="98"/>
      <c r="FR18" s="98"/>
      <c r="FS18" s="98"/>
      <c r="FT18" s="98"/>
      <c r="FU18" s="98"/>
      <c r="FV18" s="98"/>
      <c r="FW18" s="98"/>
      <c r="FX18" s="98"/>
      <c r="FY18" s="98"/>
      <c r="FZ18" s="98"/>
      <c r="GA18" s="98"/>
      <c r="GB18" s="98"/>
      <c r="GC18" s="98"/>
      <c r="GD18" s="98"/>
      <c r="GE18" s="98"/>
      <c r="GF18" s="98"/>
      <c r="GG18" s="98"/>
      <c r="GH18" s="98"/>
      <c r="GI18" s="98"/>
      <c r="GJ18" s="98"/>
      <c r="GK18" s="98"/>
      <c r="GL18" s="98"/>
      <c r="GM18" s="98"/>
      <c r="GN18" s="98"/>
      <c r="GO18" s="98"/>
      <c r="GP18" s="98"/>
      <c r="GQ18" s="98"/>
      <c r="GR18" s="98"/>
      <c r="GS18" s="98"/>
      <c r="GT18" s="98"/>
      <c r="GU18" s="98"/>
      <c r="GV18" s="98"/>
      <c r="GW18" s="98"/>
      <c r="GX18" s="98"/>
      <c r="GY18" s="98"/>
      <c r="GZ18" s="98"/>
      <c r="HA18" s="98"/>
      <c r="HB18" s="98"/>
      <c r="HC18" s="98"/>
      <c r="HD18" s="98"/>
      <c r="HE18" s="98"/>
      <c r="HF18" s="98"/>
      <c r="HG18" s="98"/>
      <c r="HH18" s="98"/>
      <c r="HI18" s="98"/>
      <c r="HJ18" s="98"/>
      <c r="HK18" s="98"/>
      <c r="HL18" s="98"/>
      <c r="HM18" s="98"/>
      <c r="HN18" s="98"/>
      <c r="HO18" s="98"/>
      <c r="HP18" s="98"/>
      <c r="HQ18" s="98"/>
      <c r="HR18" s="98"/>
      <c r="HS18" s="98"/>
      <c r="HT18" s="98"/>
      <c r="HU18" s="98"/>
      <c r="HV18" s="98"/>
      <c r="HW18" s="98"/>
      <c r="HX18" s="98"/>
      <c r="HY18" s="98"/>
      <c r="HZ18" s="98"/>
      <c r="IA18" s="98"/>
      <c r="IB18" s="98"/>
      <c r="IC18" s="98"/>
      <c r="ID18" s="98"/>
      <c r="IE18" s="98"/>
      <c r="IF18" s="98"/>
      <c r="IG18" s="98"/>
      <c r="IH18" s="98"/>
      <c r="II18" s="98"/>
      <c r="IJ18" s="98"/>
      <c r="IK18" s="98"/>
      <c r="IL18" s="98"/>
      <c r="IM18" s="98"/>
      <c r="IN18" s="98"/>
      <c r="IO18" s="98"/>
      <c r="IP18" s="98"/>
      <c r="IQ18" s="98"/>
      <c r="IR18" s="98"/>
      <c r="IS18" s="98"/>
      <c r="IT18" s="98"/>
      <c r="IU18" s="98"/>
      <c r="IV18" s="98"/>
      <c r="IW18" s="98"/>
      <c r="IX18" s="98"/>
      <c r="IY18" s="98"/>
      <c r="IZ18" s="98"/>
    </row>
    <row r="19" spans="1:260" s="103" customFormat="1">
      <c r="A19" s="100" t="str">
        <f>прил.1!A16</f>
        <v>1.3.</v>
      </c>
      <c r="B19" s="103" t="s">
        <v>172</v>
      </c>
      <c r="C19" s="142" t="str">
        <f>прил.1!C16</f>
        <v>O_O01</v>
      </c>
      <c r="D19" s="95">
        <v>0</v>
      </c>
      <c r="E19" s="126">
        <f>прил.2!L16</f>
        <v>1.825</v>
      </c>
      <c r="F19" s="126"/>
      <c r="G19" s="95">
        <v>0</v>
      </c>
      <c r="H19" s="132"/>
      <c r="I19" s="126">
        <f>прил.2!T16</f>
        <v>0</v>
      </c>
      <c r="J19" s="126"/>
      <c r="L19" s="126"/>
      <c r="M19" s="126">
        <f>прил.2!V16</f>
        <v>1.825</v>
      </c>
      <c r="N19" s="126"/>
      <c r="O19" s="126"/>
      <c r="P19" s="126"/>
      <c r="Q19" s="126">
        <f>прил.2!X16</f>
        <v>0</v>
      </c>
      <c r="R19" s="126"/>
      <c r="S19" s="126"/>
      <c r="T19" s="126"/>
      <c r="U19" s="126"/>
      <c r="V19" s="126"/>
      <c r="W19" s="126">
        <f t="shared" si="0"/>
        <v>0</v>
      </c>
      <c r="X19" s="126">
        <f>P19+L19+H19</f>
        <v>0</v>
      </c>
      <c r="Y19" s="127">
        <f t="shared" si="1"/>
        <v>1.825</v>
      </c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8"/>
      <c r="BF19" s="98"/>
      <c r="BG19" s="98"/>
      <c r="BH19" s="98"/>
      <c r="BI19" s="98"/>
      <c r="BJ19" s="98"/>
      <c r="BK19" s="98"/>
      <c r="BL19" s="98"/>
      <c r="BM19" s="98"/>
      <c r="BN19" s="98"/>
      <c r="BO19" s="98"/>
      <c r="BP19" s="98"/>
      <c r="BQ19" s="98"/>
      <c r="BR19" s="98"/>
      <c r="BS19" s="98"/>
      <c r="BT19" s="98"/>
      <c r="BU19" s="98"/>
      <c r="BV19" s="98"/>
      <c r="BW19" s="98"/>
      <c r="BX19" s="98"/>
      <c r="BY19" s="98"/>
      <c r="BZ19" s="98"/>
      <c r="CA19" s="98"/>
      <c r="CB19" s="98"/>
      <c r="CC19" s="98"/>
      <c r="CD19" s="98"/>
      <c r="CE19" s="98"/>
      <c r="CF19" s="98"/>
      <c r="CG19" s="98"/>
      <c r="CH19" s="98"/>
      <c r="CI19" s="98"/>
      <c r="CJ19" s="98"/>
      <c r="CK19" s="98"/>
      <c r="CL19" s="98"/>
      <c r="CM19" s="98"/>
      <c r="CN19" s="98"/>
      <c r="CO19" s="98"/>
      <c r="CP19" s="98"/>
      <c r="CQ19" s="98"/>
      <c r="CR19" s="98"/>
      <c r="CS19" s="98"/>
      <c r="CT19" s="98"/>
      <c r="CU19" s="98"/>
      <c r="CV19" s="98"/>
      <c r="CW19" s="98"/>
      <c r="CX19" s="98"/>
      <c r="CY19" s="98"/>
      <c r="CZ19" s="98"/>
      <c r="DA19" s="98"/>
      <c r="DB19" s="98"/>
      <c r="DC19" s="98"/>
      <c r="DD19" s="98"/>
      <c r="DE19" s="98"/>
      <c r="DF19" s="98"/>
      <c r="DG19" s="98"/>
      <c r="DH19" s="98"/>
      <c r="DI19" s="98"/>
      <c r="DJ19" s="98"/>
      <c r="DK19" s="98"/>
      <c r="DL19" s="98"/>
      <c r="DM19" s="98"/>
      <c r="DN19" s="98"/>
      <c r="DO19" s="98"/>
      <c r="DP19" s="98"/>
      <c r="DQ19" s="98"/>
      <c r="DR19" s="98"/>
      <c r="DS19" s="98"/>
      <c r="DT19" s="98"/>
      <c r="DU19" s="98"/>
      <c r="DV19" s="98"/>
      <c r="DW19" s="98"/>
      <c r="DX19" s="98"/>
      <c r="DY19" s="98"/>
      <c r="DZ19" s="98"/>
      <c r="EA19" s="98"/>
      <c r="EB19" s="98"/>
      <c r="EC19" s="98"/>
      <c r="ED19" s="98"/>
      <c r="EE19" s="98"/>
      <c r="EF19" s="98"/>
      <c r="EG19" s="98"/>
      <c r="EH19" s="98"/>
      <c r="EI19" s="98"/>
      <c r="EJ19" s="98"/>
      <c r="EK19" s="98"/>
      <c r="EL19" s="98"/>
      <c r="EM19" s="98"/>
      <c r="EN19" s="98"/>
      <c r="EO19" s="98"/>
      <c r="EP19" s="98"/>
      <c r="EQ19" s="98"/>
      <c r="ER19" s="98"/>
      <c r="ES19" s="98"/>
      <c r="ET19" s="98"/>
      <c r="EU19" s="98"/>
      <c r="EV19" s="98"/>
      <c r="EW19" s="98"/>
      <c r="EX19" s="98"/>
      <c r="EY19" s="98"/>
      <c r="EZ19" s="98"/>
      <c r="FA19" s="98"/>
      <c r="FB19" s="98"/>
      <c r="FC19" s="98"/>
      <c r="FD19" s="98"/>
      <c r="FE19" s="98"/>
      <c r="FF19" s="98"/>
      <c r="FG19" s="98"/>
      <c r="FH19" s="98"/>
      <c r="FI19" s="98"/>
      <c r="FJ19" s="98"/>
      <c r="FK19" s="98"/>
      <c r="FL19" s="98"/>
      <c r="FM19" s="98"/>
      <c r="FN19" s="98"/>
      <c r="FO19" s="98"/>
      <c r="FP19" s="98"/>
      <c r="FQ19" s="98"/>
      <c r="FR19" s="98"/>
      <c r="FS19" s="98"/>
      <c r="FT19" s="98"/>
      <c r="FU19" s="98"/>
      <c r="FV19" s="98"/>
      <c r="FW19" s="98"/>
      <c r="FX19" s="98"/>
      <c r="FY19" s="98"/>
      <c r="FZ19" s="98"/>
      <c r="GA19" s="98"/>
      <c r="GB19" s="98"/>
      <c r="GC19" s="98"/>
      <c r="GD19" s="98"/>
      <c r="GE19" s="98"/>
      <c r="GF19" s="98"/>
      <c r="GG19" s="98"/>
      <c r="GH19" s="98"/>
      <c r="GI19" s="98"/>
      <c r="GJ19" s="98"/>
      <c r="GK19" s="98"/>
      <c r="GL19" s="98"/>
      <c r="GM19" s="98"/>
      <c r="GN19" s="98"/>
      <c r="GO19" s="98"/>
      <c r="GP19" s="98"/>
      <c r="GQ19" s="98"/>
      <c r="GR19" s="98"/>
      <c r="GS19" s="98"/>
      <c r="GT19" s="98"/>
      <c r="GU19" s="98"/>
      <c r="GV19" s="98"/>
      <c r="GW19" s="98"/>
      <c r="GX19" s="98"/>
      <c r="GY19" s="98"/>
      <c r="GZ19" s="98"/>
      <c r="HA19" s="98"/>
      <c r="HB19" s="98"/>
      <c r="HC19" s="98"/>
      <c r="HD19" s="98"/>
      <c r="HE19" s="98"/>
      <c r="HF19" s="98"/>
      <c r="HG19" s="98"/>
      <c r="HH19" s="98"/>
      <c r="HI19" s="98"/>
      <c r="HJ19" s="98"/>
      <c r="HK19" s="98"/>
      <c r="HL19" s="98"/>
      <c r="HM19" s="98"/>
      <c r="HN19" s="98"/>
      <c r="HO19" s="98"/>
      <c r="HP19" s="98"/>
      <c r="HQ19" s="98"/>
      <c r="HR19" s="98"/>
      <c r="HS19" s="98"/>
      <c r="HT19" s="98"/>
      <c r="HU19" s="98"/>
      <c r="HV19" s="98"/>
      <c r="HW19" s="98"/>
      <c r="HX19" s="98"/>
      <c r="HY19" s="98"/>
      <c r="HZ19" s="98"/>
      <c r="IA19" s="98"/>
      <c r="IB19" s="98"/>
      <c r="IC19" s="98"/>
      <c r="ID19" s="98"/>
      <c r="IE19" s="98"/>
      <c r="IF19" s="98"/>
      <c r="IG19" s="98"/>
      <c r="IH19" s="98"/>
      <c r="II19" s="98"/>
      <c r="IJ19" s="98"/>
      <c r="IK19" s="98"/>
      <c r="IL19" s="98"/>
      <c r="IM19" s="98"/>
      <c r="IN19" s="98"/>
      <c r="IO19" s="98"/>
      <c r="IP19" s="98"/>
      <c r="IQ19" s="98"/>
      <c r="IR19" s="98"/>
      <c r="IS19" s="98"/>
      <c r="IT19" s="98"/>
      <c r="IU19" s="98"/>
      <c r="IV19" s="98"/>
      <c r="IW19" s="98"/>
      <c r="IX19" s="98"/>
      <c r="IY19" s="98"/>
      <c r="IZ19" s="98"/>
    </row>
    <row r="20" spans="1:260" s="103" customFormat="1">
      <c r="A20" s="100" t="str">
        <f>прил.1!A17</f>
        <v>1.4.</v>
      </c>
      <c r="B20" s="104" t="s">
        <v>42</v>
      </c>
      <c r="C20" s="142" t="str">
        <f>прил.1!C17</f>
        <v>N_O11</v>
      </c>
      <c r="D20" s="95">
        <v>4.8250000000000002</v>
      </c>
      <c r="E20" s="126">
        <f>прил.2!L17</f>
        <v>16.266666666666666</v>
      </c>
      <c r="F20" s="126"/>
      <c r="G20" s="95">
        <v>4.8250000000000002</v>
      </c>
      <c r="H20" s="132"/>
      <c r="I20" s="126">
        <f>прил.2!T17</f>
        <v>16.266666666666666</v>
      </c>
      <c r="J20" s="126"/>
      <c r="K20" s="95"/>
      <c r="L20" s="126"/>
      <c r="M20" s="126">
        <f>прил.2!V17</f>
        <v>0</v>
      </c>
      <c r="N20" s="126"/>
      <c r="O20" s="126"/>
      <c r="P20" s="126"/>
      <c r="Q20" s="126">
        <f>прил.2!X17</f>
        <v>0</v>
      </c>
      <c r="R20" s="126"/>
      <c r="S20" s="126"/>
      <c r="T20" s="126"/>
      <c r="U20" s="126"/>
      <c r="V20" s="126"/>
      <c r="W20" s="126">
        <f t="shared" si="0"/>
        <v>4.8250000000000002</v>
      </c>
      <c r="X20" s="126">
        <f>P20+L20+H20</f>
        <v>0</v>
      </c>
      <c r="Y20" s="127">
        <f t="shared" si="1"/>
        <v>16.266666666666666</v>
      </c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8"/>
      <c r="BF20" s="98"/>
      <c r="BG20" s="98"/>
      <c r="BH20" s="98"/>
      <c r="BI20" s="98"/>
      <c r="BJ20" s="98"/>
      <c r="BK20" s="98"/>
      <c r="BL20" s="98"/>
      <c r="BM20" s="98"/>
      <c r="BN20" s="98"/>
      <c r="BO20" s="98"/>
      <c r="BP20" s="98"/>
      <c r="BQ20" s="98"/>
      <c r="BR20" s="98"/>
      <c r="BS20" s="98"/>
      <c r="BT20" s="98"/>
      <c r="BU20" s="98"/>
      <c r="BV20" s="98"/>
      <c r="BW20" s="98"/>
      <c r="BX20" s="98"/>
      <c r="BY20" s="98"/>
      <c r="BZ20" s="98"/>
      <c r="CA20" s="98"/>
      <c r="CB20" s="98"/>
      <c r="CC20" s="98"/>
      <c r="CD20" s="98"/>
      <c r="CE20" s="98"/>
      <c r="CF20" s="98"/>
      <c r="CG20" s="98"/>
      <c r="CH20" s="98"/>
      <c r="CI20" s="98"/>
      <c r="CJ20" s="98"/>
      <c r="CK20" s="98"/>
      <c r="CL20" s="98"/>
      <c r="CM20" s="98"/>
      <c r="CN20" s="98"/>
      <c r="CO20" s="98"/>
      <c r="CP20" s="98"/>
      <c r="CQ20" s="98"/>
      <c r="CR20" s="98"/>
      <c r="CS20" s="98"/>
      <c r="CT20" s="98"/>
      <c r="CU20" s="98"/>
      <c r="CV20" s="98"/>
      <c r="CW20" s="98"/>
      <c r="CX20" s="98"/>
      <c r="CY20" s="98"/>
      <c r="CZ20" s="98"/>
      <c r="DA20" s="98"/>
      <c r="DB20" s="98"/>
      <c r="DC20" s="98"/>
      <c r="DD20" s="98"/>
      <c r="DE20" s="98"/>
      <c r="DF20" s="98"/>
      <c r="DG20" s="98"/>
      <c r="DH20" s="98"/>
      <c r="DI20" s="98"/>
      <c r="DJ20" s="98"/>
      <c r="DK20" s="98"/>
      <c r="DL20" s="98"/>
      <c r="DM20" s="98"/>
      <c r="DN20" s="98"/>
      <c r="DO20" s="98"/>
      <c r="DP20" s="98"/>
      <c r="DQ20" s="98"/>
      <c r="DR20" s="98"/>
      <c r="DS20" s="98"/>
      <c r="DT20" s="98"/>
      <c r="DU20" s="98"/>
      <c r="DV20" s="98"/>
      <c r="DW20" s="98"/>
      <c r="DX20" s="98"/>
      <c r="DY20" s="98"/>
      <c r="DZ20" s="98"/>
      <c r="EA20" s="98"/>
      <c r="EB20" s="98"/>
      <c r="EC20" s="98"/>
      <c r="ED20" s="98"/>
      <c r="EE20" s="98"/>
      <c r="EF20" s="98"/>
      <c r="EG20" s="98"/>
      <c r="EH20" s="98"/>
      <c r="EI20" s="98"/>
      <c r="EJ20" s="98"/>
      <c r="EK20" s="98"/>
      <c r="EL20" s="98"/>
      <c r="EM20" s="98"/>
      <c r="EN20" s="98"/>
      <c r="EO20" s="98"/>
      <c r="EP20" s="98"/>
      <c r="EQ20" s="98"/>
      <c r="ER20" s="98"/>
      <c r="ES20" s="98"/>
      <c r="ET20" s="98"/>
      <c r="EU20" s="98"/>
      <c r="EV20" s="98"/>
      <c r="EW20" s="98"/>
      <c r="EX20" s="98"/>
      <c r="EY20" s="98"/>
      <c r="EZ20" s="98"/>
      <c r="FA20" s="98"/>
      <c r="FB20" s="98"/>
      <c r="FC20" s="98"/>
      <c r="FD20" s="98"/>
      <c r="FE20" s="98"/>
      <c r="FF20" s="98"/>
      <c r="FG20" s="98"/>
      <c r="FH20" s="98"/>
      <c r="FI20" s="98"/>
      <c r="FJ20" s="98"/>
      <c r="FK20" s="98"/>
      <c r="FL20" s="98"/>
      <c r="FM20" s="98"/>
      <c r="FN20" s="98"/>
      <c r="FO20" s="98"/>
      <c r="FP20" s="98"/>
      <c r="FQ20" s="98"/>
      <c r="FR20" s="98"/>
      <c r="FS20" s="98"/>
      <c r="FT20" s="98"/>
      <c r="FU20" s="98"/>
      <c r="FV20" s="98"/>
      <c r="FW20" s="98"/>
      <c r="FX20" s="98"/>
      <c r="FY20" s="98"/>
      <c r="FZ20" s="98"/>
      <c r="GA20" s="98"/>
      <c r="GB20" s="98"/>
      <c r="GC20" s="98"/>
      <c r="GD20" s="98"/>
      <c r="GE20" s="98"/>
      <c r="GF20" s="98"/>
      <c r="GG20" s="98"/>
      <c r="GH20" s="98"/>
      <c r="GI20" s="98"/>
      <c r="GJ20" s="98"/>
      <c r="GK20" s="98"/>
      <c r="GL20" s="98"/>
      <c r="GM20" s="98"/>
      <c r="GN20" s="98"/>
      <c r="GO20" s="98"/>
      <c r="GP20" s="98"/>
      <c r="GQ20" s="98"/>
      <c r="GR20" s="98"/>
      <c r="GS20" s="98"/>
      <c r="GT20" s="98"/>
      <c r="GU20" s="98"/>
      <c r="GV20" s="98"/>
      <c r="GW20" s="98"/>
      <c r="GX20" s="98"/>
      <c r="GY20" s="98"/>
      <c r="GZ20" s="98"/>
      <c r="HA20" s="98"/>
      <c r="HB20" s="98"/>
      <c r="HC20" s="98"/>
      <c r="HD20" s="98"/>
      <c r="HE20" s="98"/>
      <c r="HF20" s="98"/>
      <c r="HG20" s="98"/>
      <c r="HH20" s="98"/>
      <c r="HI20" s="98"/>
      <c r="HJ20" s="98"/>
      <c r="HK20" s="98"/>
      <c r="HL20" s="98"/>
      <c r="HM20" s="98"/>
      <c r="HN20" s="98"/>
      <c r="HO20" s="98"/>
      <c r="HP20" s="98"/>
      <c r="HQ20" s="98"/>
      <c r="HR20" s="98"/>
      <c r="HS20" s="98"/>
      <c r="HT20" s="98"/>
      <c r="HU20" s="98"/>
      <c r="HV20" s="98"/>
      <c r="HW20" s="98"/>
      <c r="HX20" s="98"/>
      <c r="HY20" s="98"/>
      <c r="HZ20" s="98"/>
      <c r="IA20" s="98"/>
      <c r="IB20" s="98"/>
      <c r="IC20" s="98"/>
      <c r="ID20" s="98"/>
      <c r="IE20" s="98"/>
      <c r="IF20" s="98"/>
      <c r="IG20" s="98"/>
      <c r="IH20" s="98"/>
      <c r="II20" s="98"/>
      <c r="IJ20" s="98"/>
      <c r="IK20" s="98"/>
      <c r="IL20" s="98"/>
      <c r="IM20" s="98"/>
      <c r="IN20" s="98"/>
      <c r="IO20" s="98"/>
      <c r="IP20" s="98"/>
      <c r="IQ20" s="98"/>
      <c r="IR20" s="98"/>
      <c r="IS20" s="98"/>
      <c r="IT20" s="98"/>
      <c r="IU20" s="98"/>
      <c r="IV20" s="98"/>
      <c r="IW20" s="98"/>
      <c r="IX20" s="98"/>
      <c r="IY20" s="98"/>
      <c r="IZ20" s="98"/>
    </row>
    <row r="21" spans="1:260" s="103" customFormat="1">
      <c r="A21" s="100" t="s">
        <v>174</v>
      </c>
      <c r="B21" s="104" t="s">
        <v>175</v>
      </c>
      <c r="C21" s="142" t="str">
        <f>прил.1!C18</f>
        <v>O_O02</v>
      </c>
      <c r="D21" s="95">
        <v>0</v>
      </c>
      <c r="E21" s="126">
        <f>прил.2!L18</f>
        <v>3.49</v>
      </c>
      <c r="F21" s="126"/>
      <c r="G21" s="95"/>
      <c r="H21" s="132"/>
      <c r="I21" s="126">
        <f>прил.2!T18</f>
        <v>0</v>
      </c>
      <c r="J21" s="126"/>
      <c r="L21" s="126"/>
      <c r="M21" s="126">
        <f>прил.2!V18</f>
        <v>3.4916666666666671</v>
      </c>
      <c r="N21" s="126"/>
      <c r="O21" s="126"/>
      <c r="P21" s="126"/>
      <c r="Q21" s="126">
        <f>прил.2!X18</f>
        <v>0</v>
      </c>
      <c r="R21" s="126"/>
      <c r="S21" s="126"/>
      <c r="T21" s="126"/>
      <c r="U21" s="126"/>
      <c r="V21" s="126"/>
      <c r="W21" s="126">
        <f t="shared" si="0"/>
        <v>0</v>
      </c>
      <c r="X21" s="126">
        <f>P21+L21+H21</f>
        <v>0</v>
      </c>
      <c r="Y21" s="127">
        <f t="shared" si="1"/>
        <v>3.4916666666666671</v>
      </c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8"/>
      <c r="BF21" s="98"/>
      <c r="BG21" s="98"/>
      <c r="BH21" s="98"/>
      <c r="BI21" s="98"/>
      <c r="BJ21" s="98"/>
      <c r="BK21" s="98"/>
      <c r="BL21" s="98"/>
      <c r="BM21" s="98"/>
      <c r="BN21" s="98"/>
      <c r="BO21" s="98"/>
      <c r="BP21" s="98"/>
      <c r="BQ21" s="98"/>
      <c r="BR21" s="98"/>
      <c r="BS21" s="98"/>
      <c r="BT21" s="98"/>
      <c r="BU21" s="98"/>
      <c r="BV21" s="98"/>
      <c r="BW21" s="98"/>
      <c r="BX21" s="98"/>
      <c r="BY21" s="98"/>
      <c r="BZ21" s="98"/>
      <c r="CA21" s="98"/>
      <c r="CB21" s="98"/>
      <c r="CC21" s="98"/>
      <c r="CD21" s="98"/>
      <c r="CE21" s="98"/>
      <c r="CF21" s="98"/>
      <c r="CG21" s="98"/>
      <c r="CH21" s="98"/>
      <c r="CI21" s="98"/>
      <c r="CJ21" s="98"/>
      <c r="CK21" s="98"/>
      <c r="CL21" s="98"/>
      <c r="CM21" s="98"/>
      <c r="CN21" s="98"/>
      <c r="CO21" s="98"/>
      <c r="CP21" s="98"/>
      <c r="CQ21" s="98"/>
      <c r="CR21" s="98"/>
      <c r="CS21" s="98"/>
      <c r="CT21" s="98"/>
      <c r="CU21" s="98"/>
      <c r="CV21" s="98"/>
      <c r="CW21" s="98"/>
      <c r="CX21" s="98"/>
      <c r="CY21" s="98"/>
      <c r="CZ21" s="98"/>
      <c r="DA21" s="98"/>
      <c r="DB21" s="98"/>
      <c r="DC21" s="98"/>
      <c r="DD21" s="98"/>
      <c r="DE21" s="98"/>
      <c r="DF21" s="98"/>
      <c r="DG21" s="98"/>
      <c r="DH21" s="98"/>
      <c r="DI21" s="98"/>
      <c r="DJ21" s="98"/>
      <c r="DK21" s="98"/>
      <c r="DL21" s="98"/>
      <c r="DM21" s="98"/>
      <c r="DN21" s="98"/>
      <c r="DO21" s="98"/>
      <c r="DP21" s="98"/>
      <c r="DQ21" s="98"/>
      <c r="DR21" s="98"/>
      <c r="DS21" s="98"/>
      <c r="DT21" s="98"/>
      <c r="DU21" s="98"/>
      <c r="DV21" s="98"/>
      <c r="DW21" s="98"/>
      <c r="DX21" s="98"/>
      <c r="DY21" s="98"/>
      <c r="DZ21" s="98"/>
      <c r="EA21" s="98"/>
      <c r="EB21" s="98"/>
      <c r="EC21" s="98"/>
      <c r="ED21" s="98"/>
      <c r="EE21" s="98"/>
      <c r="EF21" s="98"/>
      <c r="EG21" s="98"/>
      <c r="EH21" s="98"/>
      <c r="EI21" s="98"/>
      <c r="EJ21" s="98"/>
      <c r="EK21" s="98"/>
      <c r="EL21" s="98"/>
      <c r="EM21" s="98"/>
      <c r="EN21" s="98"/>
      <c r="EO21" s="98"/>
      <c r="EP21" s="98"/>
      <c r="EQ21" s="98"/>
      <c r="ER21" s="98"/>
      <c r="ES21" s="98"/>
      <c r="ET21" s="98"/>
      <c r="EU21" s="98"/>
      <c r="EV21" s="98"/>
      <c r="EW21" s="98"/>
      <c r="EX21" s="98"/>
      <c r="EY21" s="98"/>
      <c r="EZ21" s="98"/>
      <c r="FA21" s="98"/>
      <c r="FB21" s="98"/>
      <c r="FC21" s="98"/>
      <c r="FD21" s="98"/>
      <c r="FE21" s="98"/>
      <c r="FF21" s="98"/>
      <c r="FG21" s="98"/>
      <c r="FH21" s="98"/>
      <c r="FI21" s="98"/>
      <c r="FJ21" s="98"/>
      <c r="FK21" s="98"/>
      <c r="FL21" s="98"/>
      <c r="FM21" s="98"/>
      <c r="FN21" s="98"/>
      <c r="FO21" s="98"/>
      <c r="FP21" s="98"/>
      <c r="FQ21" s="98"/>
      <c r="FR21" s="98"/>
      <c r="FS21" s="98"/>
      <c r="FT21" s="98"/>
      <c r="FU21" s="98"/>
      <c r="FV21" s="98"/>
      <c r="FW21" s="98"/>
      <c r="FX21" s="98"/>
      <c r="FY21" s="98"/>
      <c r="FZ21" s="98"/>
      <c r="GA21" s="98"/>
      <c r="GB21" s="98"/>
      <c r="GC21" s="98"/>
      <c r="GD21" s="98"/>
      <c r="GE21" s="98"/>
      <c r="GF21" s="98"/>
      <c r="GG21" s="98"/>
      <c r="GH21" s="98"/>
      <c r="GI21" s="98"/>
      <c r="GJ21" s="98"/>
      <c r="GK21" s="98"/>
      <c r="GL21" s="98"/>
      <c r="GM21" s="98"/>
      <c r="GN21" s="98"/>
      <c r="GO21" s="98"/>
      <c r="GP21" s="98"/>
      <c r="GQ21" s="98"/>
      <c r="GR21" s="98"/>
      <c r="GS21" s="98"/>
      <c r="GT21" s="98"/>
      <c r="GU21" s="98"/>
      <c r="GV21" s="98"/>
      <c r="GW21" s="98"/>
      <c r="GX21" s="98"/>
      <c r="GY21" s="98"/>
      <c r="GZ21" s="98"/>
      <c r="HA21" s="98"/>
      <c r="HB21" s="98"/>
      <c r="HC21" s="98"/>
      <c r="HD21" s="98"/>
      <c r="HE21" s="98"/>
      <c r="HF21" s="98"/>
      <c r="HG21" s="98"/>
      <c r="HH21" s="98"/>
      <c r="HI21" s="98"/>
      <c r="HJ21" s="98"/>
      <c r="HK21" s="98"/>
      <c r="HL21" s="98"/>
      <c r="HM21" s="98"/>
      <c r="HN21" s="98"/>
      <c r="HO21" s="98"/>
      <c r="HP21" s="98"/>
      <c r="HQ21" s="98"/>
      <c r="HR21" s="98"/>
      <c r="HS21" s="98"/>
      <c r="HT21" s="98"/>
      <c r="HU21" s="98"/>
      <c r="HV21" s="98"/>
      <c r="HW21" s="98"/>
      <c r="HX21" s="98"/>
      <c r="HY21" s="98"/>
      <c r="HZ21" s="98"/>
      <c r="IA21" s="98"/>
      <c r="IB21" s="98"/>
      <c r="IC21" s="98"/>
      <c r="ID21" s="98"/>
      <c r="IE21" s="98"/>
      <c r="IF21" s="98"/>
      <c r="IG21" s="98"/>
      <c r="IH21" s="98"/>
      <c r="II21" s="98"/>
      <c r="IJ21" s="98"/>
      <c r="IK21" s="98"/>
      <c r="IL21" s="98"/>
      <c r="IM21" s="98"/>
      <c r="IN21" s="98"/>
      <c r="IO21" s="98"/>
      <c r="IP21" s="98"/>
      <c r="IQ21" s="98"/>
      <c r="IR21" s="98"/>
      <c r="IS21" s="98"/>
      <c r="IT21" s="98"/>
      <c r="IU21" s="98"/>
      <c r="IV21" s="98"/>
      <c r="IW21" s="98"/>
      <c r="IX21" s="98"/>
      <c r="IY21" s="98"/>
      <c r="IZ21" s="98"/>
    </row>
    <row r="22" spans="1:260" s="103" customFormat="1">
      <c r="A22" s="121" t="str">
        <f>прил.1!A19</f>
        <v>2.</v>
      </c>
      <c r="B22" s="106" t="s">
        <v>169</v>
      </c>
      <c r="C22" s="107"/>
      <c r="D22" s="107"/>
      <c r="E22" s="126"/>
      <c r="F22" s="126"/>
      <c r="G22" s="126"/>
      <c r="H22" s="131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6">
        <f t="shared" si="0"/>
        <v>0</v>
      </c>
      <c r="X22" s="125"/>
      <c r="Y22" s="127"/>
      <c r="Z22" s="14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AW22" s="98"/>
      <c r="AX22" s="98"/>
      <c r="AY22" s="98"/>
      <c r="AZ22" s="98"/>
      <c r="BA22" s="98"/>
      <c r="BB22" s="98"/>
      <c r="BC22" s="98"/>
      <c r="BD22" s="98"/>
      <c r="BE22" s="98"/>
      <c r="BF22" s="98"/>
      <c r="BG22" s="98"/>
      <c r="BH22" s="98"/>
      <c r="BI22" s="98"/>
      <c r="BJ22" s="98"/>
      <c r="BK22" s="98"/>
      <c r="BL22" s="98"/>
      <c r="BM22" s="98"/>
      <c r="BN22" s="98"/>
      <c r="BO22" s="98"/>
      <c r="BP22" s="98"/>
      <c r="BQ22" s="98"/>
      <c r="BR22" s="98"/>
      <c r="BS22" s="98"/>
      <c r="BT22" s="98"/>
      <c r="BU22" s="98"/>
      <c r="BV22" s="98"/>
      <c r="BW22" s="98"/>
      <c r="BX22" s="98"/>
      <c r="BY22" s="98"/>
      <c r="BZ22" s="98"/>
      <c r="CA22" s="98"/>
      <c r="CB22" s="98"/>
      <c r="CC22" s="98"/>
      <c r="CD22" s="98"/>
      <c r="CE22" s="98"/>
      <c r="CF22" s="98"/>
      <c r="CG22" s="98"/>
      <c r="CH22" s="98"/>
      <c r="CI22" s="98"/>
      <c r="CJ22" s="98"/>
      <c r="CK22" s="98"/>
      <c r="CL22" s="98"/>
      <c r="CM22" s="98"/>
      <c r="CN22" s="98"/>
      <c r="CO22" s="98"/>
      <c r="CP22" s="98"/>
      <c r="CQ22" s="98"/>
      <c r="CR22" s="98"/>
      <c r="CS22" s="98"/>
      <c r="CT22" s="98"/>
      <c r="CU22" s="98"/>
      <c r="CV22" s="98"/>
      <c r="CW22" s="98"/>
      <c r="CX22" s="98"/>
      <c r="CY22" s="98"/>
      <c r="CZ22" s="98"/>
      <c r="DA22" s="98"/>
      <c r="DB22" s="98"/>
      <c r="DC22" s="98"/>
      <c r="DD22" s="98"/>
      <c r="DE22" s="98"/>
      <c r="DF22" s="98"/>
      <c r="DG22" s="98"/>
      <c r="DH22" s="98"/>
      <c r="DI22" s="98"/>
      <c r="DJ22" s="98"/>
      <c r="DK22" s="98"/>
      <c r="DL22" s="98"/>
      <c r="DM22" s="98"/>
      <c r="DN22" s="98"/>
      <c r="DO22" s="98"/>
      <c r="DP22" s="98"/>
      <c r="DQ22" s="98"/>
      <c r="DR22" s="98"/>
      <c r="DS22" s="98"/>
      <c r="DT22" s="98"/>
      <c r="DU22" s="98"/>
      <c r="DV22" s="98"/>
      <c r="DW22" s="98"/>
      <c r="DX22" s="98"/>
      <c r="DY22" s="98"/>
      <c r="DZ22" s="98"/>
      <c r="EA22" s="98"/>
      <c r="EB22" s="98"/>
      <c r="EC22" s="98"/>
      <c r="ED22" s="98"/>
      <c r="EE22" s="98"/>
      <c r="EF22" s="98"/>
      <c r="EG22" s="98"/>
      <c r="EH22" s="98"/>
      <c r="EI22" s="98"/>
      <c r="EJ22" s="98"/>
      <c r="EK22" s="98"/>
      <c r="EL22" s="98"/>
      <c r="EM22" s="98"/>
      <c r="EN22" s="98"/>
      <c r="EO22" s="98"/>
      <c r="EP22" s="98"/>
      <c r="EQ22" s="98"/>
      <c r="ER22" s="98"/>
      <c r="ES22" s="98"/>
      <c r="ET22" s="98"/>
      <c r="EU22" s="98"/>
      <c r="EV22" s="98"/>
      <c r="EW22" s="98"/>
      <c r="EX22" s="98"/>
      <c r="EY22" s="98"/>
      <c r="EZ22" s="98"/>
      <c r="FA22" s="98"/>
      <c r="FB22" s="98"/>
      <c r="FC22" s="98"/>
      <c r="FD22" s="98"/>
      <c r="FE22" s="98"/>
      <c r="FF22" s="98"/>
      <c r="FG22" s="98"/>
      <c r="FH22" s="98"/>
      <c r="FI22" s="98"/>
      <c r="FJ22" s="98"/>
      <c r="FK22" s="98"/>
      <c r="FL22" s="98"/>
      <c r="FM22" s="98"/>
      <c r="FN22" s="98"/>
      <c r="FO22" s="98"/>
      <c r="FP22" s="98"/>
      <c r="FQ22" s="98"/>
      <c r="FR22" s="98"/>
      <c r="FS22" s="98"/>
      <c r="FT22" s="98"/>
      <c r="FU22" s="98"/>
      <c r="FV22" s="98"/>
      <c r="FW22" s="98"/>
      <c r="FX22" s="98"/>
      <c r="FY22" s="98"/>
      <c r="FZ22" s="98"/>
      <c r="GA22" s="98"/>
      <c r="GB22" s="98"/>
      <c r="GC22" s="98"/>
      <c r="GD22" s="98"/>
      <c r="GE22" s="98"/>
      <c r="GF22" s="98"/>
      <c r="GG22" s="98"/>
      <c r="GH22" s="98"/>
      <c r="GI22" s="98"/>
      <c r="GJ22" s="98"/>
      <c r="GK22" s="98"/>
      <c r="GL22" s="98"/>
      <c r="GM22" s="98"/>
      <c r="GN22" s="98"/>
      <c r="GO22" s="98"/>
      <c r="GP22" s="98"/>
      <c r="GQ22" s="98"/>
      <c r="GR22" s="98"/>
      <c r="GS22" s="98"/>
      <c r="GT22" s="98"/>
      <c r="GU22" s="98"/>
      <c r="GV22" s="98"/>
      <c r="GW22" s="98"/>
      <c r="GX22" s="98"/>
      <c r="GY22" s="98"/>
      <c r="GZ22" s="98"/>
      <c r="HA22" s="98"/>
      <c r="HB22" s="98"/>
      <c r="HC22" s="98"/>
      <c r="HD22" s="98"/>
      <c r="HE22" s="98"/>
      <c r="HF22" s="98"/>
      <c r="HG22" s="98"/>
      <c r="HH22" s="98"/>
      <c r="HI22" s="98"/>
      <c r="HJ22" s="98"/>
      <c r="HK22" s="98"/>
      <c r="HL22" s="98"/>
      <c r="HM22" s="98"/>
      <c r="HN22" s="98"/>
      <c r="HO22" s="98"/>
      <c r="HP22" s="98"/>
      <c r="HQ22" s="98"/>
      <c r="HR22" s="98"/>
      <c r="HS22" s="98"/>
      <c r="HT22" s="98"/>
      <c r="HU22" s="98"/>
      <c r="HV22" s="98"/>
      <c r="HW22" s="98"/>
      <c r="HX22" s="98"/>
      <c r="HY22" s="98"/>
      <c r="HZ22" s="98"/>
      <c r="IA22" s="98"/>
      <c r="IB22" s="98"/>
      <c r="IC22" s="98"/>
      <c r="ID22" s="98"/>
      <c r="IE22" s="98"/>
      <c r="IF22" s="98"/>
      <c r="IG22" s="98"/>
      <c r="IH22" s="98"/>
      <c r="II22" s="98"/>
      <c r="IJ22" s="98"/>
      <c r="IK22" s="98"/>
      <c r="IL22" s="98"/>
      <c r="IM22" s="98"/>
      <c r="IN22" s="98"/>
      <c r="IO22" s="98"/>
      <c r="IP22" s="98"/>
      <c r="IQ22" s="98"/>
      <c r="IR22" s="98"/>
      <c r="IS22" s="98"/>
      <c r="IT22" s="98"/>
      <c r="IU22" s="98"/>
      <c r="IV22" s="98"/>
      <c r="IW22" s="98"/>
      <c r="IX22" s="98"/>
      <c r="IY22" s="98"/>
      <c r="IZ22" s="98"/>
    </row>
    <row r="23" spans="1:260" s="103" customFormat="1">
      <c r="A23" s="100" t="str">
        <f>прил.2!A20</f>
        <v>2.1.</v>
      </c>
      <c r="B23" s="104" t="str">
        <f>прил.2!B20</f>
        <v>ИБП</v>
      </c>
      <c r="C23" s="142" t="str">
        <f>прил.2!C20</f>
        <v>N_O02</v>
      </c>
      <c r="D23" s="142">
        <v>2.5750000000000002</v>
      </c>
      <c r="E23" s="126">
        <f>прил.2!L20</f>
        <v>2.8666666666666667</v>
      </c>
      <c r="F23" s="126"/>
      <c r="G23" s="95">
        <v>2.5750000000000002</v>
      </c>
      <c r="H23" s="132"/>
      <c r="I23" s="126">
        <f>прил.2!T20</f>
        <v>2.8666666666666667</v>
      </c>
      <c r="J23" s="126"/>
      <c r="K23" s="126"/>
      <c r="L23" s="126"/>
      <c r="M23" s="126">
        <f>прил.2!V20</f>
        <v>0</v>
      </c>
      <c r="N23" s="126"/>
      <c r="O23" s="126"/>
      <c r="P23" s="126"/>
      <c r="Q23" s="126">
        <f>прил.2!X20</f>
        <v>0</v>
      </c>
      <c r="R23" s="126"/>
      <c r="S23" s="126"/>
      <c r="T23" s="126"/>
      <c r="U23" s="126"/>
      <c r="V23" s="126"/>
      <c r="W23" s="126">
        <f t="shared" si="0"/>
        <v>2.5750000000000002</v>
      </c>
      <c r="X23" s="126">
        <f t="shared" ref="X23:X28" si="2">P23+L23+H23</f>
        <v>0</v>
      </c>
      <c r="Y23" s="127">
        <f t="shared" si="1"/>
        <v>2.8666666666666667</v>
      </c>
      <c r="Z23" s="14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  <c r="AT23" s="98"/>
      <c r="AU23" s="98"/>
      <c r="AV23" s="98"/>
      <c r="AW23" s="98"/>
      <c r="AX23" s="98"/>
      <c r="AY23" s="98"/>
      <c r="AZ23" s="98"/>
      <c r="BA23" s="98"/>
      <c r="BB23" s="98"/>
      <c r="BC23" s="98"/>
      <c r="BD23" s="98"/>
      <c r="BE23" s="98"/>
      <c r="BF23" s="98"/>
      <c r="BG23" s="98"/>
      <c r="BH23" s="98"/>
      <c r="BI23" s="98"/>
      <c r="BJ23" s="98"/>
      <c r="BK23" s="98"/>
      <c r="BL23" s="98"/>
      <c r="BM23" s="98"/>
      <c r="BN23" s="98"/>
      <c r="BO23" s="98"/>
      <c r="BP23" s="98"/>
      <c r="BQ23" s="98"/>
      <c r="BR23" s="98"/>
      <c r="BS23" s="98"/>
      <c r="BT23" s="98"/>
      <c r="BU23" s="98"/>
      <c r="BV23" s="98"/>
      <c r="BW23" s="98"/>
      <c r="BX23" s="98"/>
      <c r="BY23" s="98"/>
      <c r="BZ23" s="98"/>
      <c r="CA23" s="98"/>
      <c r="CB23" s="98"/>
      <c r="CC23" s="98"/>
      <c r="CD23" s="98"/>
      <c r="CE23" s="98"/>
      <c r="CF23" s="98"/>
      <c r="CG23" s="98"/>
      <c r="CH23" s="98"/>
      <c r="CI23" s="98"/>
      <c r="CJ23" s="98"/>
      <c r="CK23" s="98"/>
      <c r="CL23" s="98"/>
      <c r="CM23" s="98"/>
      <c r="CN23" s="98"/>
      <c r="CO23" s="98"/>
      <c r="CP23" s="98"/>
      <c r="CQ23" s="98"/>
      <c r="CR23" s="98"/>
      <c r="CS23" s="98"/>
      <c r="CT23" s="98"/>
      <c r="CU23" s="98"/>
      <c r="CV23" s="98"/>
      <c r="CW23" s="98"/>
      <c r="CX23" s="98"/>
      <c r="CY23" s="98"/>
      <c r="CZ23" s="98"/>
      <c r="DA23" s="98"/>
      <c r="DB23" s="98"/>
      <c r="DC23" s="98"/>
      <c r="DD23" s="98"/>
      <c r="DE23" s="98"/>
      <c r="DF23" s="98"/>
      <c r="DG23" s="98"/>
      <c r="DH23" s="98"/>
      <c r="DI23" s="98"/>
      <c r="DJ23" s="98"/>
      <c r="DK23" s="98"/>
      <c r="DL23" s="98"/>
      <c r="DM23" s="98"/>
      <c r="DN23" s="98"/>
      <c r="DO23" s="98"/>
      <c r="DP23" s="98"/>
      <c r="DQ23" s="98"/>
      <c r="DR23" s="98"/>
      <c r="DS23" s="98"/>
      <c r="DT23" s="98"/>
      <c r="DU23" s="98"/>
      <c r="DV23" s="98"/>
      <c r="DW23" s="98"/>
      <c r="DX23" s="98"/>
      <c r="DY23" s="98"/>
      <c r="DZ23" s="98"/>
      <c r="EA23" s="98"/>
      <c r="EB23" s="98"/>
      <c r="EC23" s="98"/>
      <c r="ED23" s="98"/>
      <c r="EE23" s="98"/>
      <c r="EF23" s="98"/>
      <c r="EG23" s="98"/>
      <c r="EH23" s="98"/>
      <c r="EI23" s="98"/>
      <c r="EJ23" s="98"/>
      <c r="EK23" s="98"/>
      <c r="EL23" s="98"/>
      <c r="EM23" s="98"/>
      <c r="EN23" s="98"/>
      <c r="EO23" s="98"/>
      <c r="EP23" s="98"/>
      <c r="EQ23" s="98"/>
      <c r="ER23" s="98"/>
      <c r="ES23" s="98"/>
      <c r="ET23" s="98"/>
      <c r="EU23" s="98"/>
      <c r="EV23" s="98"/>
      <c r="EW23" s="98"/>
      <c r="EX23" s="98"/>
      <c r="EY23" s="98"/>
      <c r="EZ23" s="98"/>
      <c r="FA23" s="98"/>
      <c r="FB23" s="98"/>
      <c r="FC23" s="98"/>
      <c r="FD23" s="98"/>
      <c r="FE23" s="98"/>
      <c r="FF23" s="98"/>
      <c r="FG23" s="98"/>
      <c r="FH23" s="98"/>
      <c r="FI23" s="98"/>
      <c r="FJ23" s="98"/>
      <c r="FK23" s="98"/>
      <c r="FL23" s="98"/>
      <c r="FM23" s="98"/>
      <c r="FN23" s="98"/>
      <c r="FO23" s="98"/>
      <c r="FP23" s="98"/>
      <c r="FQ23" s="98"/>
      <c r="FR23" s="98"/>
      <c r="FS23" s="98"/>
      <c r="FT23" s="98"/>
      <c r="FU23" s="98"/>
      <c r="FV23" s="98"/>
      <c r="FW23" s="98"/>
      <c r="FX23" s="98"/>
      <c r="FY23" s="98"/>
      <c r="FZ23" s="98"/>
      <c r="GA23" s="98"/>
      <c r="GB23" s="98"/>
      <c r="GC23" s="98"/>
      <c r="GD23" s="98"/>
      <c r="GE23" s="98"/>
      <c r="GF23" s="98"/>
      <c r="GG23" s="98"/>
      <c r="GH23" s="98"/>
      <c r="GI23" s="98"/>
      <c r="GJ23" s="98"/>
      <c r="GK23" s="98"/>
      <c r="GL23" s="98"/>
      <c r="GM23" s="98"/>
      <c r="GN23" s="98"/>
      <c r="GO23" s="98"/>
      <c r="GP23" s="98"/>
      <c r="GQ23" s="98"/>
      <c r="GR23" s="98"/>
      <c r="GS23" s="98"/>
      <c r="GT23" s="98"/>
      <c r="GU23" s="98"/>
      <c r="GV23" s="98"/>
      <c r="GW23" s="98"/>
      <c r="GX23" s="98"/>
      <c r="GY23" s="98"/>
      <c r="GZ23" s="98"/>
      <c r="HA23" s="98"/>
      <c r="HB23" s="98"/>
      <c r="HC23" s="98"/>
      <c r="HD23" s="98"/>
      <c r="HE23" s="98"/>
      <c r="HF23" s="98"/>
      <c r="HG23" s="98"/>
      <c r="HH23" s="98"/>
      <c r="HI23" s="98"/>
      <c r="HJ23" s="98"/>
      <c r="HK23" s="98"/>
      <c r="HL23" s="98"/>
      <c r="HM23" s="98"/>
      <c r="HN23" s="98"/>
      <c r="HO23" s="98"/>
      <c r="HP23" s="98"/>
      <c r="HQ23" s="98"/>
      <c r="HR23" s="98"/>
      <c r="HS23" s="98"/>
      <c r="HT23" s="98"/>
      <c r="HU23" s="98"/>
      <c r="HV23" s="98"/>
      <c r="HW23" s="98"/>
      <c r="HX23" s="98"/>
      <c r="HY23" s="98"/>
      <c r="HZ23" s="98"/>
      <c r="IA23" s="98"/>
      <c r="IB23" s="98"/>
      <c r="IC23" s="98"/>
      <c r="ID23" s="98"/>
      <c r="IE23" s="98"/>
      <c r="IF23" s="98"/>
      <c r="IG23" s="98"/>
      <c r="IH23" s="98"/>
      <c r="II23" s="98"/>
      <c r="IJ23" s="98"/>
      <c r="IK23" s="98"/>
      <c r="IL23" s="98"/>
      <c r="IM23" s="98"/>
      <c r="IN23" s="98"/>
      <c r="IO23" s="98"/>
      <c r="IP23" s="98"/>
      <c r="IQ23" s="98"/>
      <c r="IR23" s="98"/>
      <c r="IS23" s="98"/>
      <c r="IT23" s="98"/>
      <c r="IU23" s="98"/>
      <c r="IV23" s="98"/>
      <c r="IW23" s="98"/>
      <c r="IX23" s="98"/>
      <c r="IY23" s="98"/>
      <c r="IZ23" s="98"/>
    </row>
    <row r="24" spans="1:260" s="103" customFormat="1">
      <c r="A24" s="100" t="str">
        <f>прил.2!A21</f>
        <v>2.2.</v>
      </c>
      <c r="B24" s="104" t="str">
        <f>прил.2!B21</f>
        <v>Сервер</v>
      </c>
      <c r="C24" s="142" t="str">
        <f>прил.2!C21</f>
        <v>N_O03</v>
      </c>
      <c r="D24" s="142">
        <v>38.1</v>
      </c>
      <c r="E24" s="126">
        <f>прил.2!L21</f>
        <v>40.033333333333331</v>
      </c>
      <c r="F24" s="126"/>
      <c r="G24" s="95">
        <v>38.1</v>
      </c>
      <c r="H24" s="132"/>
      <c r="I24" s="126">
        <f>прил.2!T21</f>
        <v>0</v>
      </c>
      <c r="J24" s="126"/>
      <c r="K24" s="126">
        <v>0</v>
      </c>
      <c r="L24" s="126"/>
      <c r="M24" s="126">
        <f>прил.2!V21</f>
        <v>40.033333333333331</v>
      </c>
      <c r="N24" s="126"/>
      <c r="O24" s="126"/>
      <c r="P24" s="126"/>
      <c r="Q24" s="126">
        <f>прил.2!X21</f>
        <v>0</v>
      </c>
      <c r="R24" s="126"/>
      <c r="S24" s="126"/>
      <c r="T24" s="126"/>
      <c r="U24" s="126"/>
      <c r="V24" s="126"/>
      <c r="W24" s="126">
        <f t="shared" si="0"/>
        <v>38.1</v>
      </c>
      <c r="X24" s="126">
        <f t="shared" si="2"/>
        <v>0</v>
      </c>
      <c r="Y24" s="127">
        <f t="shared" si="1"/>
        <v>40.033333333333331</v>
      </c>
      <c r="Z24" s="148"/>
      <c r="AA24" s="98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  <c r="AT24" s="98"/>
      <c r="AU24" s="98"/>
      <c r="AV24" s="98"/>
      <c r="AW24" s="98"/>
      <c r="AX24" s="98"/>
      <c r="AY24" s="98"/>
      <c r="AZ24" s="98"/>
      <c r="BA24" s="98"/>
      <c r="BB24" s="98"/>
      <c r="BC24" s="98"/>
      <c r="BD24" s="98"/>
      <c r="BE24" s="98"/>
      <c r="BF24" s="98"/>
      <c r="BG24" s="98"/>
      <c r="BH24" s="98"/>
      <c r="BI24" s="98"/>
      <c r="BJ24" s="98"/>
      <c r="BK24" s="98"/>
      <c r="BL24" s="98"/>
      <c r="BM24" s="98"/>
      <c r="BN24" s="98"/>
      <c r="BO24" s="98"/>
      <c r="BP24" s="98"/>
      <c r="BQ24" s="98"/>
      <c r="BR24" s="98"/>
      <c r="BS24" s="98"/>
      <c r="BT24" s="98"/>
      <c r="BU24" s="98"/>
      <c r="BV24" s="98"/>
      <c r="BW24" s="98"/>
      <c r="BX24" s="98"/>
      <c r="BY24" s="98"/>
      <c r="BZ24" s="98"/>
      <c r="CA24" s="98"/>
      <c r="CB24" s="98"/>
      <c r="CC24" s="98"/>
      <c r="CD24" s="98"/>
      <c r="CE24" s="98"/>
      <c r="CF24" s="98"/>
      <c r="CG24" s="98"/>
      <c r="CH24" s="98"/>
      <c r="CI24" s="98"/>
      <c r="CJ24" s="98"/>
      <c r="CK24" s="98"/>
      <c r="CL24" s="98"/>
      <c r="CM24" s="98"/>
      <c r="CN24" s="98"/>
      <c r="CO24" s="98"/>
      <c r="CP24" s="98"/>
      <c r="CQ24" s="98"/>
      <c r="CR24" s="98"/>
      <c r="CS24" s="98"/>
      <c r="CT24" s="98"/>
      <c r="CU24" s="98"/>
      <c r="CV24" s="98"/>
      <c r="CW24" s="98"/>
      <c r="CX24" s="98"/>
      <c r="CY24" s="98"/>
      <c r="CZ24" s="98"/>
      <c r="DA24" s="98"/>
      <c r="DB24" s="98"/>
      <c r="DC24" s="98"/>
      <c r="DD24" s="98"/>
      <c r="DE24" s="98"/>
      <c r="DF24" s="98"/>
      <c r="DG24" s="98"/>
      <c r="DH24" s="98"/>
      <c r="DI24" s="98"/>
      <c r="DJ24" s="98"/>
      <c r="DK24" s="98"/>
      <c r="DL24" s="98"/>
      <c r="DM24" s="98"/>
      <c r="DN24" s="98"/>
      <c r="DO24" s="98"/>
      <c r="DP24" s="98"/>
      <c r="DQ24" s="98"/>
      <c r="DR24" s="98"/>
      <c r="DS24" s="98"/>
      <c r="DT24" s="98"/>
      <c r="DU24" s="98"/>
      <c r="DV24" s="98"/>
      <c r="DW24" s="98"/>
      <c r="DX24" s="98"/>
      <c r="DY24" s="98"/>
      <c r="DZ24" s="98"/>
      <c r="EA24" s="98"/>
      <c r="EB24" s="98"/>
      <c r="EC24" s="98"/>
      <c r="ED24" s="98"/>
      <c r="EE24" s="98"/>
      <c r="EF24" s="98"/>
      <c r="EG24" s="98"/>
      <c r="EH24" s="98"/>
      <c r="EI24" s="98"/>
      <c r="EJ24" s="98"/>
      <c r="EK24" s="98"/>
      <c r="EL24" s="98"/>
      <c r="EM24" s="98"/>
      <c r="EN24" s="98"/>
      <c r="EO24" s="98"/>
      <c r="EP24" s="98"/>
      <c r="EQ24" s="98"/>
      <c r="ER24" s="98"/>
      <c r="ES24" s="98"/>
      <c r="ET24" s="98"/>
      <c r="EU24" s="98"/>
      <c r="EV24" s="98"/>
      <c r="EW24" s="98"/>
      <c r="EX24" s="98"/>
      <c r="EY24" s="98"/>
      <c r="EZ24" s="98"/>
      <c r="FA24" s="98"/>
      <c r="FB24" s="98"/>
      <c r="FC24" s="98"/>
      <c r="FD24" s="98"/>
      <c r="FE24" s="98"/>
      <c r="FF24" s="98"/>
      <c r="FG24" s="98"/>
      <c r="FH24" s="98"/>
      <c r="FI24" s="98"/>
      <c r="FJ24" s="98"/>
      <c r="FK24" s="98"/>
      <c r="FL24" s="98"/>
      <c r="FM24" s="98"/>
      <c r="FN24" s="98"/>
      <c r="FO24" s="98"/>
      <c r="FP24" s="98"/>
      <c r="FQ24" s="98"/>
      <c r="FR24" s="98"/>
      <c r="FS24" s="98"/>
      <c r="FT24" s="98"/>
      <c r="FU24" s="98"/>
      <c r="FV24" s="98"/>
      <c r="FW24" s="98"/>
      <c r="FX24" s="98"/>
      <c r="FY24" s="98"/>
      <c r="FZ24" s="98"/>
      <c r="GA24" s="98"/>
      <c r="GB24" s="98"/>
      <c r="GC24" s="98"/>
      <c r="GD24" s="98"/>
      <c r="GE24" s="98"/>
      <c r="GF24" s="98"/>
      <c r="GG24" s="98"/>
      <c r="GH24" s="98"/>
      <c r="GI24" s="98"/>
      <c r="GJ24" s="98"/>
      <c r="GK24" s="98"/>
      <c r="GL24" s="98"/>
      <c r="GM24" s="98"/>
      <c r="GN24" s="98"/>
      <c r="GO24" s="98"/>
      <c r="GP24" s="98"/>
      <c r="GQ24" s="98"/>
      <c r="GR24" s="98"/>
      <c r="GS24" s="98"/>
      <c r="GT24" s="98"/>
      <c r="GU24" s="98"/>
      <c r="GV24" s="98"/>
      <c r="GW24" s="98"/>
      <c r="GX24" s="98"/>
      <c r="GY24" s="98"/>
      <c r="GZ24" s="98"/>
      <c r="HA24" s="98"/>
      <c r="HB24" s="98"/>
      <c r="HC24" s="98"/>
      <c r="HD24" s="98"/>
      <c r="HE24" s="98"/>
      <c r="HF24" s="98"/>
      <c r="HG24" s="98"/>
      <c r="HH24" s="98"/>
      <c r="HI24" s="98"/>
      <c r="HJ24" s="98"/>
      <c r="HK24" s="98"/>
      <c r="HL24" s="98"/>
      <c r="HM24" s="98"/>
      <c r="HN24" s="98"/>
      <c r="HO24" s="98"/>
      <c r="HP24" s="98"/>
      <c r="HQ24" s="98"/>
      <c r="HR24" s="98"/>
      <c r="HS24" s="98"/>
      <c r="HT24" s="98"/>
      <c r="HU24" s="98"/>
      <c r="HV24" s="98"/>
      <c r="HW24" s="98"/>
      <c r="HX24" s="98"/>
      <c r="HY24" s="98"/>
      <c r="HZ24" s="98"/>
      <c r="IA24" s="98"/>
      <c r="IB24" s="98"/>
      <c r="IC24" s="98"/>
      <c r="ID24" s="98"/>
      <c r="IE24" s="98"/>
      <c r="IF24" s="98"/>
      <c r="IG24" s="98"/>
      <c r="IH24" s="98"/>
      <c r="II24" s="98"/>
      <c r="IJ24" s="98"/>
      <c r="IK24" s="98"/>
      <c r="IL24" s="98"/>
      <c r="IM24" s="98"/>
      <c r="IN24" s="98"/>
      <c r="IO24" s="98"/>
      <c r="IP24" s="98"/>
      <c r="IQ24" s="98"/>
      <c r="IR24" s="98"/>
      <c r="IS24" s="98"/>
      <c r="IT24" s="98"/>
      <c r="IU24" s="98"/>
      <c r="IV24" s="98"/>
      <c r="IW24" s="98"/>
      <c r="IX24" s="98"/>
      <c r="IY24" s="98"/>
      <c r="IZ24" s="98"/>
    </row>
    <row r="25" spans="1:260" s="103" customFormat="1">
      <c r="A25" s="100" t="str">
        <f>прил.2!A22</f>
        <v>2.3.</v>
      </c>
      <c r="B25" s="104" t="str">
        <f>прил.2!B22</f>
        <v>СХД</v>
      </c>
      <c r="C25" s="142" t="str">
        <f>прил.2!C22</f>
        <v>N_O04</v>
      </c>
      <c r="D25" s="142">
        <v>32.200000000000003</v>
      </c>
      <c r="E25" s="126">
        <f>прил.2!L22</f>
        <v>34.400000000000006</v>
      </c>
      <c r="F25" s="126"/>
      <c r="G25" s="95">
        <v>15.775</v>
      </c>
      <c r="H25" s="132"/>
      <c r="I25" s="126">
        <f>прил.2!T22</f>
        <v>16.850000000000001</v>
      </c>
      <c r="J25" s="126"/>
      <c r="K25" s="126">
        <v>16.425000000000001</v>
      </c>
      <c r="L25" s="126"/>
      <c r="M25" s="126">
        <f>прил.2!V22</f>
        <v>17.55</v>
      </c>
      <c r="N25" s="126"/>
      <c r="O25" s="126"/>
      <c r="P25" s="126"/>
      <c r="Q25" s="126">
        <f>прил.2!X22</f>
        <v>0</v>
      </c>
      <c r="R25" s="126"/>
      <c r="S25" s="126"/>
      <c r="T25" s="126"/>
      <c r="U25" s="126"/>
      <c r="V25" s="126"/>
      <c r="W25" s="126">
        <f t="shared" si="0"/>
        <v>32.200000000000003</v>
      </c>
      <c r="X25" s="126">
        <f t="shared" si="2"/>
        <v>0</v>
      </c>
      <c r="Y25" s="127">
        <f t="shared" si="1"/>
        <v>34.400000000000006</v>
      </c>
      <c r="Z25" s="14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  <c r="AT25" s="98"/>
      <c r="AU25" s="98"/>
      <c r="AV25" s="98"/>
      <c r="AW25" s="98"/>
      <c r="AX25" s="98"/>
      <c r="AY25" s="98"/>
      <c r="AZ25" s="98"/>
      <c r="BA25" s="98"/>
      <c r="BB25" s="98"/>
      <c r="BC25" s="98"/>
      <c r="BD25" s="98"/>
      <c r="BE25" s="98"/>
      <c r="BF25" s="98"/>
      <c r="BG25" s="98"/>
      <c r="BH25" s="98"/>
      <c r="BI25" s="98"/>
      <c r="BJ25" s="98"/>
      <c r="BK25" s="98"/>
      <c r="BL25" s="98"/>
      <c r="BM25" s="98"/>
      <c r="BN25" s="98"/>
      <c r="BO25" s="98"/>
      <c r="BP25" s="98"/>
      <c r="BQ25" s="98"/>
      <c r="BR25" s="98"/>
      <c r="BS25" s="98"/>
      <c r="BT25" s="98"/>
      <c r="BU25" s="98"/>
      <c r="BV25" s="98"/>
      <c r="BW25" s="98"/>
      <c r="BX25" s="98"/>
      <c r="BY25" s="98"/>
      <c r="BZ25" s="98"/>
      <c r="CA25" s="98"/>
      <c r="CB25" s="98"/>
      <c r="CC25" s="98"/>
      <c r="CD25" s="98"/>
      <c r="CE25" s="98"/>
      <c r="CF25" s="98"/>
      <c r="CG25" s="98"/>
      <c r="CH25" s="98"/>
      <c r="CI25" s="98"/>
      <c r="CJ25" s="98"/>
      <c r="CK25" s="98"/>
      <c r="CL25" s="98"/>
      <c r="CM25" s="98"/>
      <c r="CN25" s="98"/>
      <c r="CO25" s="98"/>
      <c r="CP25" s="98"/>
      <c r="CQ25" s="98"/>
      <c r="CR25" s="98"/>
      <c r="CS25" s="98"/>
      <c r="CT25" s="98"/>
      <c r="CU25" s="98"/>
      <c r="CV25" s="98"/>
      <c r="CW25" s="98"/>
      <c r="CX25" s="98"/>
      <c r="CY25" s="98"/>
      <c r="CZ25" s="98"/>
      <c r="DA25" s="98"/>
      <c r="DB25" s="98"/>
      <c r="DC25" s="98"/>
      <c r="DD25" s="98"/>
      <c r="DE25" s="98"/>
      <c r="DF25" s="98"/>
      <c r="DG25" s="98"/>
      <c r="DH25" s="98"/>
      <c r="DI25" s="98"/>
      <c r="DJ25" s="98"/>
      <c r="DK25" s="98"/>
      <c r="DL25" s="98"/>
      <c r="DM25" s="98"/>
      <c r="DN25" s="98"/>
      <c r="DO25" s="98"/>
      <c r="DP25" s="98"/>
      <c r="DQ25" s="98"/>
      <c r="DR25" s="98"/>
      <c r="DS25" s="98"/>
      <c r="DT25" s="98"/>
      <c r="DU25" s="98"/>
      <c r="DV25" s="98"/>
      <c r="DW25" s="98"/>
      <c r="DX25" s="98"/>
      <c r="DY25" s="98"/>
      <c r="DZ25" s="98"/>
      <c r="EA25" s="98"/>
      <c r="EB25" s="98"/>
      <c r="EC25" s="98"/>
      <c r="ED25" s="98"/>
      <c r="EE25" s="98"/>
      <c r="EF25" s="98"/>
      <c r="EG25" s="98"/>
      <c r="EH25" s="98"/>
      <c r="EI25" s="98"/>
      <c r="EJ25" s="98"/>
      <c r="EK25" s="98"/>
      <c r="EL25" s="98"/>
      <c r="EM25" s="98"/>
      <c r="EN25" s="98"/>
      <c r="EO25" s="98"/>
      <c r="EP25" s="98"/>
      <c r="EQ25" s="98"/>
      <c r="ER25" s="98"/>
      <c r="ES25" s="98"/>
      <c r="ET25" s="98"/>
      <c r="EU25" s="98"/>
      <c r="EV25" s="98"/>
      <c r="EW25" s="98"/>
      <c r="EX25" s="98"/>
      <c r="EY25" s="98"/>
      <c r="EZ25" s="98"/>
      <c r="FA25" s="98"/>
      <c r="FB25" s="98"/>
      <c r="FC25" s="98"/>
      <c r="FD25" s="98"/>
      <c r="FE25" s="98"/>
      <c r="FF25" s="98"/>
      <c r="FG25" s="98"/>
      <c r="FH25" s="98"/>
      <c r="FI25" s="98"/>
      <c r="FJ25" s="98"/>
      <c r="FK25" s="98"/>
      <c r="FL25" s="98"/>
      <c r="FM25" s="98"/>
      <c r="FN25" s="98"/>
      <c r="FO25" s="98"/>
      <c r="FP25" s="98"/>
      <c r="FQ25" s="98"/>
      <c r="FR25" s="98"/>
      <c r="FS25" s="98"/>
      <c r="FT25" s="98"/>
      <c r="FU25" s="98"/>
      <c r="FV25" s="98"/>
      <c r="FW25" s="98"/>
      <c r="FX25" s="98"/>
      <c r="FY25" s="98"/>
      <c r="FZ25" s="98"/>
      <c r="GA25" s="98"/>
      <c r="GB25" s="98"/>
      <c r="GC25" s="98"/>
      <c r="GD25" s="98"/>
      <c r="GE25" s="98"/>
      <c r="GF25" s="98"/>
      <c r="GG25" s="98"/>
      <c r="GH25" s="98"/>
      <c r="GI25" s="98"/>
      <c r="GJ25" s="98"/>
      <c r="GK25" s="98"/>
      <c r="GL25" s="98"/>
      <c r="GM25" s="98"/>
      <c r="GN25" s="98"/>
      <c r="GO25" s="98"/>
      <c r="GP25" s="98"/>
      <c r="GQ25" s="98"/>
      <c r="GR25" s="98"/>
      <c r="GS25" s="98"/>
      <c r="GT25" s="98"/>
      <c r="GU25" s="98"/>
      <c r="GV25" s="98"/>
      <c r="GW25" s="98"/>
      <c r="GX25" s="98"/>
      <c r="GY25" s="98"/>
      <c r="GZ25" s="98"/>
      <c r="HA25" s="98"/>
      <c r="HB25" s="98"/>
      <c r="HC25" s="98"/>
      <c r="HD25" s="98"/>
      <c r="HE25" s="98"/>
      <c r="HF25" s="98"/>
      <c r="HG25" s="98"/>
      <c r="HH25" s="98"/>
      <c r="HI25" s="98"/>
      <c r="HJ25" s="98"/>
      <c r="HK25" s="98"/>
      <c r="HL25" s="98"/>
      <c r="HM25" s="98"/>
      <c r="HN25" s="98"/>
      <c r="HO25" s="98"/>
      <c r="HP25" s="98"/>
      <c r="HQ25" s="98"/>
      <c r="HR25" s="98"/>
      <c r="HS25" s="98"/>
      <c r="HT25" s="98"/>
      <c r="HU25" s="98"/>
      <c r="HV25" s="98"/>
      <c r="HW25" s="98"/>
      <c r="HX25" s="98"/>
      <c r="HY25" s="98"/>
      <c r="HZ25" s="98"/>
      <c r="IA25" s="98"/>
      <c r="IB25" s="98"/>
      <c r="IC25" s="98"/>
      <c r="ID25" s="98"/>
      <c r="IE25" s="98"/>
      <c r="IF25" s="98"/>
      <c r="IG25" s="98"/>
      <c r="IH25" s="98"/>
      <c r="II25" s="98"/>
      <c r="IJ25" s="98"/>
      <c r="IK25" s="98"/>
      <c r="IL25" s="98"/>
      <c r="IM25" s="98"/>
      <c r="IN25" s="98"/>
      <c r="IO25" s="98"/>
      <c r="IP25" s="98"/>
      <c r="IQ25" s="98"/>
      <c r="IR25" s="98"/>
      <c r="IS25" s="98"/>
      <c r="IT25" s="98"/>
      <c r="IU25" s="98"/>
      <c r="IV25" s="98"/>
      <c r="IW25" s="98"/>
      <c r="IX25" s="98"/>
      <c r="IY25" s="98"/>
      <c r="IZ25" s="98"/>
    </row>
    <row r="26" spans="1:260" s="103" customFormat="1">
      <c r="A26" s="100" t="str">
        <f>прил.2!A23</f>
        <v>2.4.</v>
      </c>
      <c r="B26" s="104" t="str">
        <f>прил.2!B23</f>
        <v>Оргтехника</v>
      </c>
      <c r="C26" s="142" t="str">
        <f>прил.2!C23</f>
        <v>N_O05</v>
      </c>
      <c r="D26" s="142">
        <v>23.441666666666666</v>
      </c>
      <c r="E26" s="126">
        <f>прил.2!L23</f>
        <v>23.441666666666666</v>
      </c>
      <c r="F26" s="126"/>
      <c r="G26" s="95">
        <v>0</v>
      </c>
      <c r="H26" s="132"/>
      <c r="I26" s="126">
        <f>прил.2!T23</f>
        <v>0</v>
      </c>
      <c r="J26" s="126"/>
      <c r="K26" s="126">
        <v>23.441666666666666</v>
      </c>
      <c r="L26" s="126"/>
      <c r="M26" s="126">
        <f>прил.2!V23</f>
        <v>23.441666666666666</v>
      </c>
      <c r="N26" s="126"/>
      <c r="O26" s="126"/>
      <c r="P26" s="126"/>
      <c r="Q26" s="126">
        <f>прил.2!X23</f>
        <v>0</v>
      </c>
      <c r="R26" s="126"/>
      <c r="S26" s="126"/>
      <c r="T26" s="126"/>
      <c r="U26" s="126"/>
      <c r="V26" s="126"/>
      <c r="W26" s="126">
        <f t="shared" si="0"/>
        <v>23.441666666666666</v>
      </c>
      <c r="X26" s="126">
        <f t="shared" si="2"/>
        <v>0</v>
      </c>
      <c r="Y26" s="127">
        <f t="shared" si="1"/>
        <v>23.441666666666666</v>
      </c>
      <c r="Z26" s="14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  <c r="BM26" s="98"/>
      <c r="BN26" s="98"/>
      <c r="BO26" s="98"/>
      <c r="BP26" s="98"/>
      <c r="BQ26" s="98"/>
      <c r="BR26" s="98"/>
      <c r="BS26" s="98"/>
      <c r="BT26" s="98"/>
      <c r="BU26" s="98"/>
      <c r="BV26" s="98"/>
      <c r="BW26" s="98"/>
      <c r="BX26" s="98"/>
      <c r="BY26" s="98"/>
      <c r="BZ26" s="98"/>
      <c r="CA26" s="98"/>
      <c r="CB26" s="98"/>
      <c r="CC26" s="98"/>
      <c r="CD26" s="98"/>
      <c r="CE26" s="98"/>
      <c r="CF26" s="98"/>
      <c r="CG26" s="98"/>
      <c r="CH26" s="98"/>
      <c r="CI26" s="98"/>
      <c r="CJ26" s="98"/>
      <c r="CK26" s="98"/>
      <c r="CL26" s="98"/>
      <c r="CM26" s="98"/>
      <c r="CN26" s="98"/>
      <c r="CO26" s="98"/>
      <c r="CP26" s="98"/>
      <c r="CQ26" s="98"/>
      <c r="CR26" s="98"/>
      <c r="CS26" s="98"/>
      <c r="CT26" s="98"/>
      <c r="CU26" s="98"/>
      <c r="CV26" s="98"/>
      <c r="CW26" s="98"/>
      <c r="CX26" s="98"/>
      <c r="CY26" s="98"/>
      <c r="CZ26" s="98"/>
      <c r="DA26" s="98"/>
      <c r="DB26" s="98"/>
      <c r="DC26" s="98"/>
      <c r="DD26" s="98"/>
      <c r="DE26" s="98"/>
      <c r="DF26" s="98"/>
      <c r="DG26" s="98"/>
      <c r="DH26" s="98"/>
      <c r="DI26" s="98"/>
      <c r="DJ26" s="98"/>
      <c r="DK26" s="98"/>
      <c r="DL26" s="98"/>
      <c r="DM26" s="98"/>
      <c r="DN26" s="98"/>
      <c r="DO26" s="98"/>
      <c r="DP26" s="98"/>
      <c r="DQ26" s="98"/>
      <c r="DR26" s="98"/>
      <c r="DS26" s="98"/>
      <c r="DT26" s="98"/>
      <c r="DU26" s="98"/>
      <c r="DV26" s="98"/>
      <c r="DW26" s="98"/>
      <c r="DX26" s="98"/>
      <c r="DY26" s="98"/>
      <c r="DZ26" s="98"/>
      <c r="EA26" s="98"/>
      <c r="EB26" s="98"/>
      <c r="EC26" s="98"/>
      <c r="ED26" s="98"/>
      <c r="EE26" s="98"/>
      <c r="EF26" s="98"/>
      <c r="EG26" s="98"/>
      <c r="EH26" s="98"/>
      <c r="EI26" s="98"/>
      <c r="EJ26" s="98"/>
      <c r="EK26" s="98"/>
      <c r="EL26" s="98"/>
      <c r="EM26" s="98"/>
      <c r="EN26" s="98"/>
      <c r="EO26" s="98"/>
      <c r="EP26" s="98"/>
      <c r="EQ26" s="98"/>
      <c r="ER26" s="98"/>
      <c r="ES26" s="98"/>
      <c r="ET26" s="98"/>
      <c r="EU26" s="98"/>
      <c r="EV26" s="98"/>
      <c r="EW26" s="98"/>
      <c r="EX26" s="98"/>
      <c r="EY26" s="98"/>
      <c r="EZ26" s="98"/>
      <c r="FA26" s="98"/>
      <c r="FB26" s="98"/>
      <c r="FC26" s="98"/>
      <c r="FD26" s="98"/>
      <c r="FE26" s="98"/>
      <c r="FF26" s="98"/>
      <c r="FG26" s="98"/>
      <c r="FH26" s="98"/>
      <c r="FI26" s="98"/>
      <c r="FJ26" s="98"/>
      <c r="FK26" s="98"/>
      <c r="FL26" s="98"/>
      <c r="FM26" s="98"/>
      <c r="FN26" s="98"/>
      <c r="FO26" s="98"/>
      <c r="FP26" s="98"/>
      <c r="FQ26" s="98"/>
      <c r="FR26" s="98"/>
      <c r="FS26" s="98"/>
      <c r="FT26" s="98"/>
      <c r="FU26" s="98"/>
      <c r="FV26" s="98"/>
      <c r="FW26" s="98"/>
      <c r="FX26" s="98"/>
      <c r="FY26" s="98"/>
      <c r="FZ26" s="98"/>
      <c r="GA26" s="98"/>
      <c r="GB26" s="98"/>
      <c r="GC26" s="98"/>
      <c r="GD26" s="98"/>
      <c r="GE26" s="98"/>
      <c r="GF26" s="98"/>
      <c r="GG26" s="98"/>
      <c r="GH26" s="98"/>
      <c r="GI26" s="98"/>
      <c r="GJ26" s="98"/>
      <c r="GK26" s="98"/>
      <c r="GL26" s="98"/>
      <c r="GM26" s="98"/>
      <c r="GN26" s="98"/>
      <c r="GO26" s="98"/>
      <c r="GP26" s="98"/>
      <c r="GQ26" s="98"/>
      <c r="GR26" s="98"/>
      <c r="GS26" s="98"/>
      <c r="GT26" s="98"/>
      <c r="GU26" s="98"/>
      <c r="GV26" s="98"/>
      <c r="GW26" s="98"/>
      <c r="GX26" s="98"/>
      <c r="GY26" s="98"/>
      <c r="GZ26" s="98"/>
      <c r="HA26" s="98"/>
      <c r="HB26" s="98"/>
      <c r="HC26" s="98"/>
      <c r="HD26" s="98"/>
      <c r="HE26" s="98"/>
      <c r="HF26" s="98"/>
      <c r="HG26" s="98"/>
      <c r="HH26" s="98"/>
      <c r="HI26" s="98"/>
      <c r="HJ26" s="98"/>
      <c r="HK26" s="98"/>
      <c r="HL26" s="98"/>
      <c r="HM26" s="98"/>
      <c r="HN26" s="98"/>
      <c r="HO26" s="98"/>
      <c r="HP26" s="98"/>
      <c r="HQ26" s="98"/>
      <c r="HR26" s="98"/>
      <c r="HS26" s="98"/>
      <c r="HT26" s="98"/>
      <c r="HU26" s="98"/>
      <c r="HV26" s="98"/>
      <c r="HW26" s="98"/>
      <c r="HX26" s="98"/>
      <c r="HY26" s="98"/>
      <c r="HZ26" s="98"/>
      <c r="IA26" s="98"/>
      <c r="IB26" s="98"/>
      <c r="IC26" s="98"/>
      <c r="ID26" s="98"/>
      <c r="IE26" s="98"/>
      <c r="IF26" s="98"/>
      <c r="IG26" s="98"/>
      <c r="IH26" s="98"/>
      <c r="II26" s="98"/>
      <c r="IJ26" s="98"/>
      <c r="IK26" s="98"/>
      <c r="IL26" s="98"/>
      <c r="IM26" s="98"/>
      <c r="IN26" s="98"/>
      <c r="IO26" s="98"/>
      <c r="IP26" s="98"/>
      <c r="IQ26" s="98"/>
      <c r="IR26" s="98"/>
      <c r="IS26" s="98"/>
      <c r="IT26" s="98"/>
      <c r="IU26" s="98"/>
      <c r="IV26" s="98"/>
      <c r="IW26" s="98"/>
      <c r="IX26" s="98"/>
      <c r="IY26" s="98"/>
      <c r="IZ26" s="98"/>
    </row>
    <row r="27" spans="1:260" s="103" customFormat="1">
      <c r="A27" s="100" t="str">
        <f>прил.2!A24</f>
        <v>2.5.</v>
      </c>
      <c r="B27" s="104" t="str">
        <f>прил.2!B24</f>
        <v>Сетевые устройства и связь</v>
      </c>
      <c r="C27" s="142" t="str">
        <f>прил.2!C24</f>
        <v>N_O06</v>
      </c>
      <c r="D27" s="142">
        <v>6.87</v>
      </c>
      <c r="E27" s="126">
        <f>прил.2!L24</f>
        <v>6.87</v>
      </c>
      <c r="F27" s="126"/>
      <c r="G27" s="95">
        <v>0</v>
      </c>
      <c r="H27" s="132"/>
      <c r="I27" s="126">
        <f>прил.2!T24</f>
        <v>0</v>
      </c>
      <c r="J27" s="126"/>
      <c r="K27" s="126">
        <v>6.87</v>
      </c>
      <c r="L27" s="126"/>
      <c r="M27" s="126">
        <f>прил.2!V24</f>
        <v>6.8666666666666671</v>
      </c>
      <c r="N27" s="126"/>
      <c r="O27" s="126"/>
      <c r="P27" s="126"/>
      <c r="Q27" s="126">
        <f>прил.2!X24</f>
        <v>0</v>
      </c>
      <c r="R27" s="126"/>
      <c r="S27" s="126"/>
      <c r="T27" s="126"/>
      <c r="U27" s="126"/>
      <c r="V27" s="126"/>
      <c r="W27" s="126">
        <f t="shared" si="0"/>
        <v>6.87</v>
      </c>
      <c r="X27" s="126">
        <f t="shared" si="2"/>
        <v>0</v>
      </c>
      <c r="Y27" s="127">
        <f t="shared" si="1"/>
        <v>6.8666666666666671</v>
      </c>
      <c r="Z27" s="148"/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  <c r="AT27" s="98"/>
      <c r="AU27" s="98"/>
      <c r="AV27" s="98"/>
      <c r="AW27" s="98"/>
      <c r="AX27" s="98"/>
      <c r="AY27" s="98"/>
      <c r="AZ27" s="98"/>
      <c r="BA27" s="98"/>
      <c r="BB27" s="98"/>
      <c r="BC27" s="98"/>
      <c r="BD27" s="98"/>
      <c r="BE27" s="98"/>
      <c r="BF27" s="98"/>
      <c r="BG27" s="98"/>
      <c r="BH27" s="98"/>
      <c r="BI27" s="98"/>
      <c r="BJ27" s="98"/>
      <c r="BK27" s="98"/>
      <c r="BL27" s="98"/>
      <c r="BM27" s="98"/>
      <c r="BN27" s="98"/>
      <c r="BO27" s="98"/>
      <c r="BP27" s="98"/>
      <c r="BQ27" s="98"/>
      <c r="BR27" s="98"/>
      <c r="BS27" s="98"/>
      <c r="BT27" s="98"/>
      <c r="BU27" s="98"/>
      <c r="BV27" s="98"/>
      <c r="BW27" s="98"/>
      <c r="BX27" s="98"/>
      <c r="BY27" s="98"/>
      <c r="BZ27" s="98"/>
      <c r="CA27" s="98"/>
      <c r="CB27" s="98"/>
      <c r="CC27" s="98"/>
      <c r="CD27" s="98"/>
      <c r="CE27" s="98"/>
      <c r="CF27" s="98"/>
      <c r="CG27" s="98"/>
      <c r="CH27" s="98"/>
      <c r="CI27" s="98"/>
      <c r="CJ27" s="98"/>
      <c r="CK27" s="98"/>
      <c r="CL27" s="98"/>
      <c r="CM27" s="98"/>
      <c r="CN27" s="98"/>
      <c r="CO27" s="98"/>
      <c r="CP27" s="98"/>
      <c r="CQ27" s="98"/>
      <c r="CR27" s="98"/>
      <c r="CS27" s="98"/>
      <c r="CT27" s="98"/>
      <c r="CU27" s="98"/>
      <c r="CV27" s="98"/>
      <c r="CW27" s="98"/>
      <c r="CX27" s="98"/>
      <c r="CY27" s="98"/>
      <c r="CZ27" s="98"/>
      <c r="DA27" s="98"/>
      <c r="DB27" s="98"/>
      <c r="DC27" s="98"/>
      <c r="DD27" s="98"/>
      <c r="DE27" s="98"/>
      <c r="DF27" s="98"/>
      <c r="DG27" s="98"/>
      <c r="DH27" s="98"/>
      <c r="DI27" s="98"/>
      <c r="DJ27" s="98"/>
      <c r="DK27" s="98"/>
      <c r="DL27" s="98"/>
      <c r="DM27" s="98"/>
      <c r="DN27" s="98"/>
      <c r="DO27" s="98"/>
      <c r="DP27" s="98"/>
      <c r="DQ27" s="98"/>
      <c r="DR27" s="98"/>
      <c r="DS27" s="98"/>
      <c r="DT27" s="98"/>
      <c r="DU27" s="98"/>
      <c r="DV27" s="98"/>
      <c r="DW27" s="98"/>
      <c r="DX27" s="98"/>
      <c r="DY27" s="98"/>
      <c r="DZ27" s="98"/>
      <c r="EA27" s="98"/>
      <c r="EB27" s="98"/>
      <c r="EC27" s="98"/>
      <c r="ED27" s="98"/>
      <c r="EE27" s="98"/>
      <c r="EF27" s="98"/>
      <c r="EG27" s="98"/>
      <c r="EH27" s="98"/>
      <c r="EI27" s="98"/>
      <c r="EJ27" s="98"/>
      <c r="EK27" s="98"/>
      <c r="EL27" s="98"/>
      <c r="EM27" s="98"/>
      <c r="EN27" s="98"/>
      <c r="EO27" s="98"/>
      <c r="EP27" s="98"/>
      <c r="EQ27" s="98"/>
      <c r="ER27" s="98"/>
      <c r="ES27" s="98"/>
      <c r="ET27" s="98"/>
      <c r="EU27" s="98"/>
      <c r="EV27" s="98"/>
      <c r="EW27" s="98"/>
      <c r="EX27" s="98"/>
      <c r="EY27" s="98"/>
      <c r="EZ27" s="98"/>
      <c r="FA27" s="98"/>
      <c r="FB27" s="98"/>
      <c r="FC27" s="98"/>
      <c r="FD27" s="98"/>
      <c r="FE27" s="98"/>
      <c r="FF27" s="98"/>
      <c r="FG27" s="98"/>
      <c r="FH27" s="98"/>
      <c r="FI27" s="98"/>
      <c r="FJ27" s="98"/>
      <c r="FK27" s="98"/>
      <c r="FL27" s="98"/>
      <c r="FM27" s="98"/>
      <c r="FN27" s="98"/>
      <c r="FO27" s="98"/>
      <c r="FP27" s="98"/>
      <c r="FQ27" s="98"/>
      <c r="FR27" s="98"/>
      <c r="FS27" s="98"/>
      <c r="FT27" s="98"/>
      <c r="FU27" s="98"/>
      <c r="FV27" s="98"/>
      <c r="FW27" s="98"/>
      <c r="FX27" s="98"/>
      <c r="FY27" s="98"/>
      <c r="FZ27" s="98"/>
      <c r="GA27" s="98"/>
      <c r="GB27" s="98"/>
      <c r="GC27" s="98"/>
      <c r="GD27" s="98"/>
      <c r="GE27" s="98"/>
      <c r="GF27" s="98"/>
      <c r="GG27" s="98"/>
      <c r="GH27" s="98"/>
      <c r="GI27" s="98"/>
      <c r="GJ27" s="98"/>
      <c r="GK27" s="98"/>
      <c r="GL27" s="98"/>
      <c r="GM27" s="98"/>
      <c r="GN27" s="98"/>
      <c r="GO27" s="98"/>
      <c r="GP27" s="98"/>
      <c r="GQ27" s="98"/>
      <c r="GR27" s="98"/>
      <c r="GS27" s="98"/>
      <c r="GT27" s="98"/>
      <c r="GU27" s="98"/>
      <c r="GV27" s="98"/>
      <c r="GW27" s="98"/>
      <c r="GX27" s="98"/>
      <c r="GY27" s="98"/>
      <c r="GZ27" s="98"/>
      <c r="HA27" s="98"/>
      <c r="HB27" s="98"/>
      <c r="HC27" s="98"/>
      <c r="HD27" s="98"/>
      <c r="HE27" s="98"/>
      <c r="HF27" s="98"/>
      <c r="HG27" s="98"/>
      <c r="HH27" s="98"/>
      <c r="HI27" s="98"/>
      <c r="HJ27" s="98"/>
      <c r="HK27" s="98"/>
      <c r="HL27" s="98"/>
      <c r="HM27" s="98"/>
      <c r="HN27" s="98"/>
      <c r="HO27" s="98"/>
      <c r="HP27" s="98"/>
      <c r="HQ27" s="98"/>
      <c r="HR27" s="98"/>
      <c r="HS27" s="98"/>
      <c r="HT27" s="98"/>
      <c r="HU27" s="98"/>
      <c r="HV27" s="98"/>
      <c r="HW27" s="98"/>
      <c r="HX27" s="98"/>
      <c r="HY27" s="98"/>
      <c r="HZ27" s="98"/>
      <c r="IA27" s="98"/>
      <c r="IB27" s="98"/>
      <c r="IC27" s="98"/>
      <c r="ID27" s="98"/>
      <c r="IE27" s="98"/>
      <c r="IF27" s="98"/>
      <c r="IG27" s="98"/>
      <c r="IH27" s="98"/>
      <c r="II27" s="98"/>
      <c r="IJ27" s="98"/>
      <c r="IK27" s="98"/>
      <c r="IL27" s="98"/>
      <c r="IM27" s="98"/>
      <c r="IN27" s="98"/>
      <c r="IO27" s="98"/>
      <c r="IP27" s="98"/>
      <c r="IQ27" s="98"/>
      <c r="IR27" s="98"/>
      <c r="IS27" s="98"/>
      <c r="IT27" s="98"/>
      <c r="IU27" s="98"/>
      <c r="IV27" s="98"/>
      <c r="IW27" s="98"/>
      <c r="IX27" s="98"/>
      <c r="IY27" s="98"/>
      <c r="IZ27" s="98"/>
    </row>
    <row r="28" spans="1:260" s="103" customFormat="1">
      <c r="A28" s="145" t="str">
        <f>прил.2!A25</f>
        <v>2.6.</v>
      </c>
      <c r="B28" s="146" t="str">
        <f>прил.2!B25</f>
        <v>ЦОД</v>
      </c>
      <c r="C28" s="147" t="str">
        <f>прил.2!C25</f>
        <v>N_O07</v>
      </c>
      <c r="D28" s="147">
        <v>41.73</v>
      </c>
      <c r="E28" s="126">
        <f>прил.2!L25</f>
        <v>41.73</v>
      </c>
      <c r="F28" s="126"/>
      <c r="G28" s="95">
        <v>0</v>
      </c>
      <c r="H28" s="132"/>
      <c r="I28" s="126">
        <f>прил.2!T25</f>
        <v>0</v>
      </c>
      <c r="J28" s="126"/>
      <c r="K28" s="126">
        <v>0</v>
      </c>
      <c r="L28" s="126"/>
      <c r="M28" s="126">
        <f>прил.2!V25</f>
        <v>0</v>
      </c>
      <c r="N28" s="126"/>
      <c r="O28" s="126">
        <v>41.73</v>
      </c>
      <c r="P28" s="126"/>
      <c r="Q28" s="126">
        <f>прил.2!X25</f>
        <v>41.733333333333334</v>
      </c>
      <c r="R28" s="126"/>
      <c r="S28" s="126"/>
      <c r="T28" s="126"/>
      <c r="U28" s="126"/>
      <c r="V28" s="126"/>
      <c r="W28" s="126">
        <f t="shared" si="0"/>
        <v>41.73</v>
      </c>
      <c r="X28" s="126">
        <f t="shared" si="2"/>
        <v>0</v>
      </c>
      <c r="Y28" s="127">
        <f t="shared" si="1"/>
        <v>41.733333333333334</v>
      </c>
      <c r="Z28" s="14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  <c r="AT28" s="98"/>
      <c r="AU28" s="98"/>
      <c r="AV28" s="98"/>
      <c r="AW28" s="98"/>
      <c r="AX28" s="98"/>
      <c r="AY28" s="98"/>
      <c r="AZ28" s="98"/>
      <c r="BA28" s="98"/>
      <c r="BB28" s="98"/>
      <c r="BC28" s="98"/>
      <c r="BD28" s="98"/>
      <c r="BE28" s="98"/>
      <c r="BF28" s="98"/>
      <c r="BG28" s="98"/>
      <c r="BH28" s="98"/>
      <c r="BI28" s="98"/>
      <c r="BJ28" s="98"/>
      <c r="BK28" s="98"/>
      <c r="BL28" s="98"/>
      <c r="BM28" s="98"/>
      <c r="BN28" s="98"/>
      <c r="BO28" s="98"/>
      <c r="BP28" s="98"/>
      <c r="BQ28" s="98"/>
      <c r="BR28" s="98"/>
      <c r="BS28" s="98"/>
      <c r="BT28" s="98"/>
      <c r="BU28" s="98"/>
      <c r="BV28" s="98"/>
      <c r="BW28" s="98"/>
      <c r="BX28" s="98"/>
      <c r="BY28" s="98"/>
      <c r="BZ28" s="98"/>
      <c r="CA28" s="98"/>
      <c r="CB28" s="98"/>
      <c r="CC28" s="98"/>
      <c r="CD28" s="98"/>
      <c r="CE28" s="98"/>
      <c r="CF28" s="98"/>
      <c r="CG28" s="98"/>
      <c r="CH28" s="98"/>
      <c r="CI28" s="98"/>
      <c r="CJ28" s="98"/>
      <c r="CK28" s="98"/>
      <c r="CL28" s="98"/>
      <c r="CM28" s="98"/>
      <c r="CN28" s="98"/>
      <c r="CO28" s="98"/>
      <c r="CP28" s="98"/>
      <c r="CQ28" s="98"/>
      <c r="CR28" s="98"/>
      <c r="CS28" s="98"/>
      <c r="CT28" s="98"/>
      <c r="CU28" s="98"/>
      <c r="CV28" s="98"/>
      <c r="CW28" s="98"/>
      <c r="CX28" s="98"/>
      <c r="CY28" s="98"/>
      <c r="CZ28" s="98"/>
      <c r="DA28" s="98"/>
      <c r="DB28" s="98"/>
      <c r="DC28" s="98"/>
      <c r="DD28" s="98"/>
      <c r="DE28" s="98"/>
      <c r="DF28" s="98"/>
      <c r="DG28" s="98"/>
      <c r="DH28" s="98"/>
      <c r="DI28" s="98"/>
      <c r="DJ28" s="98"/>
      <c r="DK28" s="98"/>
      <c r="DL28" s="98"/>
      <c r="DM28" s="98"/>
      <c r="DN28" s="98"/>
      <c r="DO28" s="98"/>
      <c r="DP28" s="98"/>
      <c r="DQ28" s="98"/>
      <c r="DR28" s="98"/>
      <c r="DS28" s="98"/>
      <c r="DT28" s="98"/>
      <c r="DU28" s="98"/>
      <c r="DV28" s="98"/>
      <c r="DW28" s="98"/>
      <c r="DX28" s="98"/>
      <c r="DY28" s="98"/>
      <c r="DZ28" s="98"/>
      <c r="EA28" s="98"/>
      <c r="EB28" s="98"/>
      <c r="EC28" s="98"/>
      <c r="ED28" s="98"/>
      <c r="EE28" s="98"/>
      <c r="EF28" s="98"/>
      <c r="EG28" s="98"/>
      <c r="EH28" s="98"/>
      <c r="EI28" s="98"/>
      <c r="EJ28" s="98"/>
      <c r="EK28" s="98"/>
      <c r="EL28" s="98"/>
      <c r="EM28" s="98"/>
      <c r="EN28" s="98"/>
      <c r="EO28" s="98"/>
      <c r="EP28" s="98"/>
      <c r="EQ28" s="98"/>
      <c r="ER28" s="98"/>
      <c r="ES28" s="98"/>
      <c r="ET28" s="98"/>
      <c r="EU28" s="98"/>
      <c r="EV28" s="98"/>
      <c r="EW28" s="98"/>
      <c r="EX28" s="98"/>
      <c r="EY28" s="98"/>
      <c r="EZ28" s="98"/>
      <c r="FA28" s="98"/>
      <c r="FB28" s="98"/>
      <c r="FC28" s="98"/>
      <c r="FD28" s="98"/>
      <c r="FE28" s="98"/>
      <c r="FF28" s="98"/>
      <c r="FG28" s="98"/>
      <c r="FH28" s="98"/>
      <c r="FI28" s="98"/>
      <c r="FJ28" s="98"/>
      <c r="FK28" s="98"/>
      <c r="FL28" s="98"/>
      <c r="FM28" s="98"/>
      <c r="FN28" s="98"/>
      <c r="FO28" s="98"/>
      <c r="FP28" s="98"/>
      <c r="FQ28" s="98"/>
      <c r="FR28" s="98"/>
      <c r="FS28" s="98"/>
      <c r="FT28" s="98"/>
      <c r="FU28" s="98"/>
      <c r="FV28" s="98"/>
      <c r="FW28" s="98"/>
      <c r="FX28" s="98"/>
      <c r="FY28" s="98"/>
      <c r="FZ28" s="98"/>
      <c r="GA28" s="98"/>
      <c r="GB28" s="98"/>
      <c r="GC28" s="98"/>
      <c r="GD28" s="98"/>
      <c r="GE28" s="98"/>
      <c r="GF28" s="98"/>
      <c r="GG28" s="98"/>
      <c r="GH28" s="98"/>
      <c r="GI28" s="98"/>
      <c r="GJ28" s="98"/>
      <c r="GK28" s="98"/>
      <c r="GL28" s="98"/>
      <c r="GM28" s="98"/>
      <c r="GN28" s="98"/>
      <c r="GO28" s="98"/>
      <c r="GP28" s="98"/>
      <c r="GQ28" s="98"/>
      <c r="GR28" s="98"/>
      <c r="GS28" s="98"/>
      <c r="GT28" s="98"/>
      <c r="GU28" s="98"/>
      <c r="GV28" s="98"/>
      <c r="GW28" s="98"/>
      <c r="GX28" s="98"/>
      <c r="GY28" s="98"/>
      <c r="GZ28" s="98"/>
      <c r="HA28" s="98"/>
      <c r="HB28" s="98"/>
      <c r="HC28" s="98"/>
      <c r="HD28" s="98"/>
      <c r="HE28" s="98"/>
      <c r="HF28" s="98"/>
      <c r="HG28" s="98"/>
      <c r="HH28" s="98"/>
      <c r="HI28" s="98"/>
      <c r="HJ28" s="98"/>
      <c r="HK28" s="98"/>
      <c r="HL28" s="98"/>
      <c r="HM28" s="98"/>
      <c r="HN28" s="98"/>
      <c r="HO28" s="98"/>
      <c r="HP28" s="98"/>
      <c r="HQ28" s="98"/>
      <c r="HR28" s="98"/>
      <c r="HS28" s="98"/>
      <c r="HT28" s="98"/>
      <c r="HU28" s="98"/>
      <c r="HV28" s="98"/>
      <c r="HW28" s="98"/>
      <c r="HX28" s="98"/>
      <c r="HY28" s="98"/>
      <c r="HZ28" s="98"/>
      <c r="IA28" s="98"/>
      <c r="IB28" s="98"/>
      <c r="IC28" s="98"/>
      <c r="ID28" s="98"/>
      <c r="IE28" s="98"/>
      <c r="IF28" s="98"/>
      <c r="IG28" s="98"/>
      <c r="IH28" s="98"/>
      <c r="II28" s="98"/>
      <c r="IJ28" s="98"/>
      <c r="IK28" s="98"/>
      <c r="IL28" s="98"/>
      <c r="IM28" s="98"/>
      <c r="IN28" s="98"/>
      <c r="IO28" s="98"/>
      <c r="IP28" s="98"/>
      <c r="IQ28" s="98"/>
      <c r="IR28" s="98"/>
      <c r="IS28" s="98"/>
      <c r="IT28" s="98"/>
      <c r="IU28" s="98"/>
      <c r="IV28" s="98"/>
      <c r="IW28" s="98"/>
      <c r="IX28" s="98"/>
      <c r="IY28" s="98"/>
      <c r="IZ28" s="98"/>
    </row>
    <row r="29" spans="1:260" s="103" customFormat="1">
      <c r="A29" s="145" t="str">
        <f>прил.2!A26</f>
        <v>2.7.</v>
      </c>
      <c r="B29" s="146" t="str">
        <f>прил.2!B26</f>
        <v>Информационная безопасность</v>
      </c>
      <c r="C29" s="147" t="str">
        <f>прил.2!C26</f>
        <v>O_O03</v>
      </c>
      <c r="D29" s="147">
        <v>0</v>
      </c>
      <c r="E29" s="126">
        <f>прил.2!L26</f>
        <v>51.524999999999999</v>
      </c>
      <c r="F29" s="126"/>
      <c r="G29" s="95">
        <v>0</v>
      </c>
      <c r="H29" s="126">
        <f>прил.2!T26</f>
        <v>32.5</v>
      </c>
      <c r="J29" s="126"/>
      <c r="K29" s="126"/>
      <c r="L29" s="126">
        <f>прил.2!V26</f>
        <v>19.024999999999999</v>
      </c>
      <c r="N29" s="126"/>
      <c r="O29" s="126"/>
      <c r="P29" s="126"/>
      <c r="Q29" s="126">
        <f>прил.2!X26</f>
        <v>0</v>
      </c>
      <c r="R29" s="126"/>
      <c r="S29" s="126"/>
      <c r="T29" s="126"/>
      <c r="U29" s="126"/>
      <c r="V29" s="126"/>
      <c r="W29" s="126">
        <f t="shared" si="0"/>
        <v>0</v>
      </c>
      <c r="X29" s="126">
        <f>H29+L29</f>
        <v>51.524999999999999</v>
      </c>
      <c r="Y29" s="127">
        <f t="shared" si="1"/>
        <v>0</v>
      </c>
      <c r="Z29" s="14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8"/>
      <c r="AZ29" s="98"/>
      <c r="BA29" s="98"/>
      <c r="BB29" s="98"/>
      <c r="BC29" s="98"/>
      <c r="BD29" s="98"/>
      <c r="BE29" s="98"/>
      <c r="BF29" s="98"/>
      <c r="BG29" s="98"/>
      <c r="BH29" s="98"/>
      <c r="BI29" s="98"/>
      <c r="BJ29" s="98"/>
      <c r="BK29" s="98"/>
      <c r="BL29" s="98"/>
      <c r="BM29" s="98"/>
      <c r="BN29" s="98"/>
      <c r="BO29" s="98"/>
      <c r="BP29" s="98"/>
      <c r="BQ29" s="98"/>
      <c r="BR29" s="98"/>
      <c r="BS29" s="98"/>
      <c r="BT29" s="98"/>
      <c r="BU29" s="98"/>
      <c r="BV29" s="98"/>
      <c r="BW29" s="98"/>
      <c r="BX29" s="98"/>
      <c r="BY29" s="98"/>
      <c r="BZ29" s="98"/>
      <c r="CA29" s="98"/>
      <c r="CB29" s="98"/>
      <c r="CC29" s="98"/>
      <c r="CD29" s="98"/>
      <c r="CE29" s="98"/>
      <c r="CF29" s="98"/>
      <c r="CG29" s="98"/>
      <c r="CH29" s="98"/>
      <c r="CI29" s="98"/>
      <c r="CJ29" s="98"/>
      <c r="CK29" s="98"/>
      <c r="CL29" s="98"/>
      <c r="CM29" s="98"/>
      <c r="CN29" s="98"/>
      <c r="CO29" s="98"/>
      <c r="CP29" s="98"/>
      <c r="CQ29" s="98"/>
      <c r="CR29" s="98"/>
      <c r="CS29" s="98"/>
      <c r="CT29" s="98"/>
      <c r="CU29" s="98"/>
      <c r="CV29" s="98"/>
      <c r="CW29" s="98"/>
      <c r="CX29" s="98"/>
      <c r="CY29" s="98"/>
      <c r="CZ29" s="98"/>
      <c r="DA29" s="98"/>
      <c r="DB29" s="98"/>
      <c r="DC29" s="98"/>
      <c r="DD29" s="98"/>
      <c r="DE29" s="98"/>
      <c r="DF29" s="98"/>
      <c r="DG29" s="98"/>
      <c r="DH29" s="98"/>
      <c r="DI29" s="98"/>
      <c r="DJ29" s="98"/>
      <c r="DK29" s="98"/>
      <c r="DL29" s="98"/>
      <c r="DM29" s="98"/>
      <c r="DN29" s="98"/>
      <c r="DO29" s="98"/>
      <c r="DP29" s="98"/>
      <c r="DQ29" s="98"/>
      <c r="DR29" s="98"/>
      <c r="DS29" s="98"/>
      <c r="DT29" s="98"/>
      <c r="DU29" s="98"/>
      <c r="DV29" s="98"/>
      <c r="DW29" s="98"/>
      <c r="DX29" s="98"/>
      <c r="DY29" s="98"/>
      <c r="DZ29" s="98"/>
      <c r="EA29" s="98"/>
      <c r="EB29" s="98"/>
      <c r="EC29" s="98"/>
      <c r="ED29" s="98"/>
      <c r="EE29" s="98"/>
      <c r="EF29" s="98"/>
      <c r="EG29" s="98"/>
      <c r="EH29" s="98"/>
      <c r="EI29" s="98"/>
      <c r="EJ29" s="98"/>
      <c r="EK29" s="98"/>
      <c r="EL29" s="98"/>
      <c r="EM29" s="98"/>
      <c r="EN29" s="98"/>
      <c r="EO29" s="98"/>
      <c r="EP29" s="98"/>
      <c r="EQ29" s="98"/>
      <c r="ER29" s="98"/>
      <c r="ES29" s="98"/>
      <c r="ET29" s="98"/>
      <c r="EU29" s="98"/>
      <c r="EV29" s="98"/>
      <c r="EW29" s="98"/>
      <c r="EX29" s="98"/>
      <c r="EY29" s="98"/>
      <c r="EZ29" s="98"/>
      <c r="FA29" s="98"/>
      <c r="FB29" s="98"/>
      <c r="FC29" s="98"/>
      <c r="FD29" s="98"/>
      <c r="FE29" s="98"/>
      <c r="FF29" s="98"/>
      <c r="FG29" s="98"/>
      <c r="FH29" s="98"/>
      <c r="FI29" s="98"/>
      <c r="FJ29" s="98"/>
      <c r="FK29" s="98"/>
      <c r="FL29" s="98"/>
      <c r="FM29" s="98"/>
      <c r="FN29" s="98"/>
      <c r="FO29" s="98"/>
      <c r="FP29" s="98"/>
      <c r="FQ29" s="98"/>
      <c r="FR29" s="98"/>
      <c r="FS29" s="98"/>
      <c r="FT29" s="98"/>
      <c r="FU29" s="98"/>
      <c r="FV29" s="98"/>
      <c r="FW29" s="98"/>
      <c r="FX29" s="98"/>
      <c r="FY29" s="98"/>
      <c r="FZ29" s="98"/>
      <c r="GA29" s="98"/>
      <c r="GB29" s="98"/>
      <c r="GC29" s="98"/>
      <c r="GD29" s="98"/>
      <c r="GE29" s="98"/>
      <c r="GF29" s="98"/>
      <c r="GG29" s="98"/>
      <c r="GH29" s="98"/>
      <c r="GI29" s="98"/>
      <c r="GJ29" s="98"/>
      <c r="GK29" s="98"/>
      <c r="GL29" s="98"/>
      <c r="GM29" s="98"/>
      <c r="GN29" s="98"/>
      <c r="GO29" s="98"/>
      <c r="GP29" s="98"/>
      <c r="GQ29" s="98"/>
      <c r="GR29" s="98"/>
      <c r="GS29" s="98"/>
      <c r="GT29" s="98"/>
      <c r="GU29" s="98"/>
      <c r="GV29" s="98"/>
      <c r="GW29" s="98"/>
      <c r="GX29" s="98"/>
      <c r="GY29" s="98"/>
      <c r="GZ29" s="98"/>
      <c r="HA29" s="98"/>
      <c r="HB29" s="98"/>
      <c r="HC29" s="98"/>
      <c r="HD29" s="98"/>
      <c r="HE29" s="98"/>
      <c r="HF29" s="98"/>
      <c r="HG29" s="98"/>
      <c r="HH29" s="98"/>
      <c r="HI29" s="98"/>
      <c r="HJ29" s="98"/>
      <c r="HK29" s="98"/>
      <c r="HL29" s="98"/>
      <c r="HM29" s="98"/>
      <c r="HN29" s="98"/>
      <c r="HO29" s="98"/>
      <c r="HP29" s="98"/>
      <c r="HQ29" s="98"/>
      <c r="HR29" s="98"/>
      <c r="HS29" s="98"/>
      <c r="HT29" s="98"/>
      <c r="HU29" s="98"/>
      <c r="HV29" s="98"/>
      <c r="HW29" s="98"/>
      <c r="HX29" s="98"/>
      <c r="HY29" s="98"/>
      <c r="HZ29" s="98"/>
      <c r="IA29" s="98"/>
      <c r="IB29" s="98"/>
      <c r="IC29" s="98"/>
      <c r="ID29" s="98"/>
      <c r="IE29" s="98"/>
      <c r="IF29" s="98"/>
      <c r="IG29" s="98"/>
      <c r="IH29" s="98"/>
      <c r="II29" s="98"/>
      <c r="IJ29" s="98"/>
      <c r="IK29" s="98"/>
      <c r="IL29" s="98"/>
      <c r="IM29" s="98"/>
      <c r="IN29" s="98"/>
      <c r="IO29" s="98"/>
      <c r="IP29" s="98"/>
      <c r="IQ29" s="98"/>
      <c r="IR29" s="98"/>
      <c r="IS29" s="98"/>
      <c r="IT29" s="98"/>
      <c r="IU29" s="98"/>
      <c r="IV29" s="98"/>
      <c r="IW29" s="98"/>
      <c r="IX29" s="98"/>
      <c r="IY29" s="98"/>
      <c r="IZ29" s="98"/>
    </row>
    <row r="30" spans="1:260" s="103" customFormat="1">
      <c r="A30" s="90" t="str">
        <f>прил.2!A27</f>
        <v>3.</v>
      </c>
      <c r="B30" s="91" t="str">
        <f>прил.2!B27</f>
        <v>Оснащение интеллектуальной системой учета</v>
      </c>
      <c r="C30" s="111"/>
      <c r="D30" s="111"/>
      <c r="E30" s="126"/>
      <c r="F30" s="126"/>
      <c r="G30" s="126"/>
      <c r="H30" s="132"/>
      <c r="I30" s="125"/>
      <c r="J30" s="125"/>
      <c r="K30" s="125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>
        <f t="shared" si="0"/>
        <v>0</v>
      </c>
      <c r="X30" s="125"/>
      <c r="Y30" s="127"/>
      <c r="Z30" s="14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8"/>
      <c r="BM30" s="98"/>
      <c r="BN30" s="98"/>
      <c r="BO30" s="98"/>
      <c r="BP30" s="98"/>
      <c r="BQ30" s="98"/>
      <c r="BR30" s="98"/>
      <c r="BS30" s="98"/>
      <c r="BT30" s="98"/>
      <c r="BU30" s="98"/>
      <c r="BV30" s="98"/>
      <c r="BW30" s="98"/>
      <c r="BX30" s="98"/>
      <c r="BY30" s="98"/>
      <c r="BZ30" s="98"/>
      <c r="CA30" s="98"/>
      <c r="CB30" s="98"/>
      <c r="CC30" s="98"/>
      <c r="CD30" s="98"/>
      <c r="CE30" s="98"/>
      <c r="CF30" s="98"/>
      <c r="CG30" s="98"/>
      <c r="CH30" s="98"/>
      <c r="CI30" s="98"/>
      <c r="CJ30" s="98"/>
      <c r="CK30" s="98"/>
      <c r="CL30" s="98"/>
      <c r="CM30" s="98"/>
      <c r="CN30" s="98"/>
      <c r="CO30" s="98"/>
      <c r="CP30" s="98"/>
      <c r="CQ30" s="98"/>
      <c r="CR30" s="98"/>
      <c r="CS30" s="98"/>
      <c r="CT30" s="98"/>
      <c r="CU30" s="98"/>
      <c r="CV30" s="98"/>
      <c r="CW30" s="98"/>
      <c r="CX30" s="98"/>
      <c r="CY30" s="98"/>
      <c r="CZ30" s="98"/>
      <c r="DA30" s="98"/>
      <c r="DB30" s="98"/>
      <c r="DC30" s="98"/>
      <c r="DD30" s="98"/>
      <c r="DE30" s="98"/>
      <c r="DF30" s="98"/>
      <c r="DG30" s="98"/>
      <c r="DH30" s="98"/>
      <c r="DI30" s="98"/>
      <c r="DJ30" s="98"/>
      <c r="DK30" s="98"/>
      <c r="DL30" s="98"/>
      <c r="DM30" s="98"/>
      <c r="DN30" s="98"/>
      <c r="DO30" s="98"/>
      <c r="DP30" s="98"/>
      <c r="DQ30" s="98"/>
      <c r="DR30" s="98"/>
      <c r="DS30" s="98"/>
      <c r="DT30" s="98"/>
      <c r="DU30" s="98"/>
      <c r="DV30" s="98"/>
      <c r="DW30" s="98"/>
      <c r="DX30" s="98"/>
      <c r="DY30" s="98"/>
      <c r="DZ30" s="98"/>
      <c r="EA30" s="98"/>
      <c r="EB30" s="98"/>
      <c r="EC30" s="98"/>
      <c r="ED30" s="98"/>
      <c r="EE30" s="98"/>
      <c r="EF30" s="98"/>
      <c r="EG30" s="98"/>
      <c r="EH30" s="98"/>
      <c r="EI30" s="98"/>
      <c r="EJ30" s="98"/>
      <c r="EK30" s="98"/>
      <c r="EL30" s="98"/>
      <c r="EM30" s="98"/>
      <c r="EN30" s="98"/>
      <c r="EO30" s="98"/>
      <c r="EP30" s="98"/>
      <c r="EQ30" s="98"/>
      <c r="ER30" s="98"/>
      <c r="ES30" s="98"/>
      <c r="ET30" s="98"/>
      <c r="EU30" s="98"/>
      <c r="EV30" s="98"/>
      <c r="EW30" s="98"/>
      <c r="EX30" s="98"/>
      <c r="EY30" s="98"/>
      <c r="EZ30" s="98"/>
      <c r="FA30" s="98"/>
      <c r="FB30" s="98"/>
      <c r="FC30" s="98"/>
      <c r="FD30" s="98"/>
      <c r="FE30" s="98"/>
      <c r="FF30" s="98"/>
      <c r="FG30" s="98"/>
      <c r="FH30" s="98"/>
      <c r="FI30" s="98"/>
      <c r="FJ30" s="98"/>
      <c r="FK30" s="98"/>
      <c r="FL30" s="98"/>
      <c r="FM30" s="98"/>
      <c r="FN30" s="98"/>
      <c r="FO30" s="98"/>
      <c r="FP30" s="98"/>
      <c r="FQ30" s="98"/>
      <c r="FR30" s="98"/>
      <c r="FS30" s="98"/>
      <c r="FT30" s="98"/>
      <c r="FU30" s="98"/>
      <c r="FV30" s="98"/>
      <c r="FW30" s="98"/>
      <c r="FX30" s="98"/>
      <c r="FY30" s="98"/>
      <c r="FZ30" s="98"/>
      <c r="GA30" s="98"/>
      <c r="GB30" s="98"/>
      <c r="GC30" s="98"/>
      <c r="GD30" s="98"/>
      <c r="GE30" s="98"/>
      <c r="GF30" s="98"/>
      <c r="GG30" s="98"/>
      <c r="GH30" s="98"/>
      <c r="GI30" s="98"/>
      <c r="GJ30" s="98"/>
      <c r="GK30" s="98"/>
      <c r="GL30" s="98"/>
      <c r="GM30" s="98"/>
      <c r="GN30" s="98"/>
      <c r="GO30" s="98"/>
      <c r="GP30" s="98"/>
      <c r="GQ30" s="98"/>
      <c r="GR30" s="98"/>
      <c r="GS30" s="98"/>
      <c r="GT30" s="98"/>
      <c r="GU30" s="98"/>
      <c r="GV30" s="98"/>
      <c r="GW30" s="98"/>
      <c r="GX30" s="98"/>
      <c r="GY30" s="98"/>
      <c r="GZ30" s="98"/>
      <c r="HA30" s="98"/>
      <c r="HB30" s="98"/>
      <c r="HC30" s="98"/>
      <c r="HD30" s="98"/>
      <c r="HE30" s="98"/>
      <c r="HF30" s="98"/>
      <c r="HG30" s="98"/>
      <c r="HH30" s="98"/>
      <c r="HI30" s="98"/>
      <c r="HJ30" s="98"/>
      <c r="HK30" s="98"/>
      <c r="HL30" s="98"/>
      <c r="HM30" s="98"/>
      <c r="HN30" s="98"/>
      <c r="HO30" s="98"/>
      <c r="HP30" s="98"/>
      <c r="HQ30" s="98"/>
      <c r="HR30" s="98"/>
      <c r="HS30" s="98"/>
      <c r="HT30" s="98"/>
      <c r="HU30" s="98"/>
      <c r="HV30" s="98"/>
      <c r="HW30" s="98"/>
      <c r="HX30" s="98"/>
      <c r="HY30" s="98"/>
      <c r="HZ30" s="98"/>
      <c r="IA30" s="98"/>
      <c r="IB30" s="98"/>
      <c r="IC30" s="98"/>
      <c r="ID30" s="98"/>
      <c r="IE30" s="98"/>
      <c r="IF30" s="98"/>
      <c r="IG30" s="98"/>
      <c r="IH30" s="98"/>
      <c r="II30" s="98"/>
      <c r="IJ30" s="98"/>
      <c r="IK30" s="98"/>
      <c r="IL30" s="98"/>
      <c r="IM30" s="98"/>
      <c r="IN30" s="98"/>
      <c r="IO30" s="98"/>
      <c r="IP30" s="98"/>
      <c r="IQ30" s="98"/>
      <c r="IR30" s="98"/>
      <c r="IS30" s="98"/>
      <c r="IT30" s="98"/>
      <c r="IU30" s="98"/>
      <c r="IV30" s="98"/>
      <c r="IW30" s="98"/>
      <c r="IX30" s="98"/>
      <c r="IY30" s="98"/>
      <c r="IZ30" s="98"/>
    </row>
    <row r="31" spans="1:260" s="103" customFormat="1">
      <c r="A31" s="100" t="str">
        <f>прил.1!A28</f>
        <v>3.1.</v>
      </c>
      <c r="B31" s="104" t="str">
        <f>прил.1!B28</f>
        <v xml:space="preserve">Оборудование многоквартирных жилых домов интеллектуальной системой учета </v>
      </c>
      <c r="C31" s="142" t="str">
        <f>прил.1!C28</f>
        <v>N_O01</v>
      </c>
      <c r="D31" s="142">
        <v>516.87</v>
      </c>
      <c r="E31" s="126">
        <f>прил.2!L28</f>
        <v>691.55000000000007</v>
      </c>
      <c r="F31" s="126"/>
      <c r="G31" s="126">
        <v>165.39166666666668</v>
      </c>
      <c r="H31" s="132"/>
      <c r="I31" s="126">
        <f>прил.2!T28</f>
        <v>170.49166666666667</v>
      </c>
      <c r="J31" s="126"/>
      <c r="K31" s="126">
        <v>172.28333333333336</v>
      </c>
      <c r="L31" s="126"/>
      <c r="M31" s="126">
        <f>прил.2!V28</f>
        <v>172.28333333333336</v>
      </c>
      <c r="N31" s="126"/>
      <c r="O31" s="126">
        <v>179.19325067606499</v>
      </c>
      <c r="P31" s="126"/>
      <c r="Q31" s="126">
        <f>прил.2!X28</f>
        <v>179.19166666666666</v>
      </c>
      <c r="R31" s="126"/>
      <c r="S31" s="126"/>
      <c r="T31" s="126"/>
      <c r="U31" s="126">
        <v>169.58</v>
      </c>
      <c r="V31" s="126"/>
      <c r="W31" s="126">
        <f t="shared" si="0"/>
        <v>516.86825067606503</v>
      </c>
      <c r="X31" s="126">
        <f>P31+L31+H31</f>
        <v>0</v>
      </c>
      <c r="Y31" s="127">
        <f t="shared" si="1"/>
        <v>691.54666666666674</v>
      </c>
      <c r="Z31" s="14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/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/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/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98"/>
      <c r="DM31" s="98"/>
      <c r="DN31" s="98"/>
      <c r="DO31" s="98"/>
      <c r="DP31" s="98"/>
      <c r="DQ31" s="98"/>
      <c r="DR31" s="98"/>
      <c r="DS31" s="98"/>
      <c r="DT31" s="98"/>
      <c r="DU31" s="98"/>
      <c r="DV31" s="98"/>
      <c r="DW31" s="98"/>
      <c r="DX31" s="98"/>
      <c r="DY31" s="98"/>
      <c r="DZ31" s="98"/>
      <c r="EA31" s="98"/>
      <c r="EB31" s="98"/>
      <c r="EC31" s="98"/>
      <c r="ED31" s="98"/>
      <c r="EE31" s="98"/>
      <c r="EF31" s="98"/>
      <c r="EG31" s="98"/>
      <c r="EH31" s="98"/>
      <c r="EI31" s="98"/>
      <c r="EJ31" s="98"/>
      <c r="EK31" s="98"/>
      <c r="EL31" s="98"/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/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/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/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/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98"/>
      <c r="ID31" s="98"/>
      <c r="IE31" s="98"/>
      <c r="IF31" s="98"/>
      <c r="IG31" s="98"/>
      <c r="IH31" s="98"/>
      <c r="II31" s="98"/>
      <c r="IJ31" s="98"/>
      <c r="IK31" s="98"/>
      <c r="IL31" s="98"/>
      <c r="IM31" s="98"/>
      <c r="IN31" s="98"/>
      <c r="IO31" s="98"/>
      <c r="IP31" s="98"/>
      <c r="IQ31" s="98"/>
      <c r="IR31" s="98"/>
      <c r="IS31" s="98"/>
      <c r="IT31" s="98"/>
      <c r="IU31" s="98"/>
      <c r="IV31" s="98"/>
      <c r="IW31" s="98"/>
      <c r="IX31" s="98"/>
      <c r="IY31" s="98"/>
      <c r="IZ31" s="98"/>
    </row>
    <row r="32" spans="1:260" s="103" customFormat="1">
      <c r="A32" s="90" t="str">
        <f>прил.2!A29</f>
        <v>4.</v>
      </c>
      <c r="B32" s="91" t="str">
        <f>прил.2!B29</f>
        <v>Иные проекты</v>
      </c>
      <c r="C32" s="142"/>
      <c r="D32" s="142"/>
      <c r="E32" s="126"/>
      <c r="F32" s="126"/>
      <c r="G32" s="126"/>
      <c r="H32" s="132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>
        <f t="shared" si="0"/>
        <v>0</v>
      </c>
      <c r="X32" s="126"/>
      <c r="Y32" s="127"/>
      <c r="Z32" s="14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/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/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/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98"/>
      <c r="DM32" s="98"/>
      <c r="DN32" s="98"/>
      <c r="DO32" s="98"/>
      <c r="DP32" s="98"/>
      <c r="DQ32" s="98"/>
      <c r="DR32" s="98"/>
      <c r="DS32" s="98"/>
      <c r="DT32" s="98"/>
      <c r="DU32" s="98"/>
      <c r="DV32" s="98"/>
      <c r="DW32" s="98"/>
      <c r="DX32" s="98"/>
      <c r="DY32" s="98"/>
      <c r="DZ32" s="98"/>
      <c r="EA32" s="98"/>
      <c r="EB32" s="98"/>
      <c r="EC32" s="98"/>
      <c r="ED32" s="98"/>
      <c r="EE32" s="98"/>
      <c r="EF32" s="98"/>
      <c r="EG32" s="98"/>
      <c r="EH32" s="98"/>
      <c r="EI32" s="98"/>
      <c r="EJ32" s="98"/>
      <c r="EK32" s="98"/>
      <c r="EL32" s="98"/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/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/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/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/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98"/>
      <c r="ID32" s="98"/>
      <c r="IE32" s="98"/>
      <c r="IF32" s="98"/>
      <c r="IG32" s="98"/>
      <c r="IH32" s="98"/>
      <c r="II32" s="98"/>
      <c r="IJ32" s="98"/>
      <c r="IK32" s="98"/>
      <c r="IL32" s="98"/>
      <c r="IM32" s="98"/>
      <c r="IN32" s="98"/>
      <c r="IO32" s="98"/>
      <c r="IP32" s="98"/>
      <c r="IQ32" s="98"/>
      <c r="IR32" s="98"/>
      <c r="IS32" s="98"/>
      <c r="IT32" s="98"/>
      <c r="IU32" s="98"/>
      <c r="IV32" s="98"/>
      <c r="IW32" s="98"/>
      <c r="IX32" s="98"/>
      <c r="IY32" s="98"/>
      <c r="IZ32" s="98"/>
    </row>
    <row r="33" spans="1:260" s="103" customFormat="1">
      <c r="A33" s="100" t="s">
        <v>181</v>
      </c>
      <c r="B33" s="164" t="s">
        <v>180</v>
      </c>
      <c r="C33" s="142" t="str">
        <f>прил.1!C33</f>
        <v>N_O08</v>
      </c>
      <c r="D33" s="142">
        <v>1.85</v>
      </c>
      <c r="E33" s="126">
        <f>прил.2!L30</f>
        <v>1.8500000000000003</v>
      </c>
      <c r="F33" s="126"/>
      <c r="G33" s="126">
        <v>1.8500000000000003</v>
      </c>
      <c r="H33" s="132"/>
      <c r="I33" s="126">
        <f>прил.2!T30</f>
        <v>1.8500000000000003</v>
      </c>
      <c r="J33" s="126"/>
      <c r="K33" s="126"/>
      <c r="L33" s="126"/>
      <c r="M33" s="126">
        <f>прил.2!V30</f>
        <v>0</v>
      </c>
      <c r="N33" s="126"/>
      <c r="O33" s="126"/>
      <c r="P33" s="126"/>
      <c r="Q33" s="126">
        <f>прил.2!X30</f>
        <v>0</v>
      </c>
      <c r="R33" s="126"/>
      <c r="S33" s="126"/>
      <c r="T33" s="126"/>
      <c r="U33" s="126"/>
      <c r="V33" s="126"/>
      <c r="W33" s="126">
        <f t="shared" si="0"/>
        <v>1.8500000000000003</v>
      </c>
      <c r="X33" s="126">
        <f>P33+L33+H33</f>
        <v>0</v>
      </c>
      <c r="Y33" s="127">
        <f t="shared" si="1"/>
        <v>1.8500000000000003</v>
      </c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98"/>
      <c r="AO33" s="98"/>
      <c r="AP33" s="98"/>
      <c r="AQ33" s="98"/>
      <c r="AR33" s="98"/>
      <c r="AS33" s="98"/>
      <c r="AT33" s="98"/>
      <c r="AU33" s="98"/>
      <c r="AV33" s="98"/>
      <c r="AW33" s="98"/>
      <c r="AX33" s="98"/>
      <c r="AY33" s="98"/>
      <c r="AZ33" s="98"/>
      <c r="BA33" s="98"/>
      <c r="BB33" s="98"/>
      <c r="BC33" s="98"/>
      <c r="BD33" s="98"/>
      <c r="BE33" s="98"/>
      <c r="BF33" s="98"/>
      <c r="BG33" s="98"/>
      <c r="BH33" s="98"/>
      <c r="BI33" s="98"/>
      <c r="BJ33" s="98"/>
      <c r="BK33" s="98"/>
      <c r="BL33" s="98"/>
      <c r="BM33" s="98"/>
      <c r="BN33" s="98"/>
      <c r="BO33" s="98"/>
      <c r="BP33" s="98"/>
      <c r="BQ33" s="98"/>
      <c r="BR33" s="98"/>
      <c r="BS33" s="98"/>
      <c r="BT33" s="98"/>
      <c r="BU33" s="98"/>
      <c r="BV33" s="98"/>
      <c r="BW33" s="98"/>
      <c r="BX33" s="98"/>
      <c r="BY33" s="98"/>
      <c r="BZ33" s="98"/>
      <c r="CA33" s="98"/>
      <c r="CB33" s="98"/>
      <c r="CC33" s="98"/>
      <c r="CD33" s="98"/>
      <c r="CE33" s="98"/>
      <c r="CF33" s="98"/>
      <c r="CG33" s="98"/>
      <c r="CH33" s="98"/>
      <c r="CI33" s="98"/>
      <c r="CJ33" s="98"/>
      <c r="CK33" s="98"/>
      <c r="CL33" s="98"/>
      <c r="CM33" s="98"/>
      <c r="CN33" s="98"/>
      <c r="CO33" s="98"/>
      <c r="CP33" s="98"/>
      <c r="CQ33" s="98"/>
      <c r="CR33" s="98"/>
      <c r="CS33" s="98"/>
      <c r="CT33" s="98"/>
      <c r="CU33" s="98"/>
      <c r="CV33" s="98"/>
      <c r="CW33" s="98"/>
      <c r="CX33" s="98"/>
      <c r="CY33" s="98"/>
      <c r="CZ33" s="98"/>
      <c r="DA33" s="98"/>
      <c r="DB33" s="98"/>
      <c r="DC33" s="98"/>
      <c r="DD33" s="98"/>
      <c r="DE33" s="98"/>
      <c r="DF33" s="98"/>
      <c r="DG33" s="98"/>
      <c r="DH33" s="98"/>
      <c r="DI33" s="98"/>
      <c r="DJ33" s="98"/>
      <c r="DK33" s="98"/>
      <c r="DL33" s="98"/>
      <c r="DM33" s="98"/>
      <c r="DN33" s="98"/>
      <c r="DO33" s="98"/>
      <c r="DP33" s="98"/>
      <c r="DQ33" s="98"/>
      <c r="DR33" s="98"/>
      <c r="DS33" s="98"/>
      <c r="DT33" s="98"/>
      <c r="DU33" s="98"/>
      <c r="DV33" s="98"/>
      <c r="DW33" s="98"/>
      <c r="DX33" s="98"/>
      <c r="DY33" s="98"/>
      <c r="DZ33" s="98"/>
      <c r="EA33" s="98"/>
      <c r="EB33" s="98"/>
      <c r="EC33" s="98"/>
      <c r="ED33" s="98"/>
      <c r="EE33" s="98"/>
      <c r="EF33" s="98"/>
      <c r="EG33" s="98"/>
      <c r="EH33" s="98"/>
      <c r="EI33" s="98"/>
      <c r="EJ33" s="98"/>
      <c r="EK33" s="98"/>
      <c r="EL33" s="98"/>
      <c r="EM33" s="98"/>
      <c r="EN33" s="98"/>
      <c r="EO33" s="98"/>
      <c r="EP33" s="98"/>
      <c r="EQ33" s="98"/>
      <c r="ER33" s="98"/>
      <c r="ES33" s="98"/>
      <c r="ET33" s="98"/>
      <c r="EU33" s="98"/>
      <c r="EV33" s="98"/>
      <c r="EW33" s="98"/>
      <c r="EX33" s="98"/>
      <c r="EY33" s="98"/>
      <c r="EZ33" s="98"/>
      <c r="FA33" s="98"/>
      <c r="FB33" s="98"/>
      <c r="FC33" s="98"/>
      <c r="FD33" s="98"/>
      <c r="FE33" s="98"/>
      <c r="FF33" s="98"/>
      <c r="FG33" s="98"/>
      <c r="FH33" s="98"/>
      <c r="FI33" s="98"/>
      <c r="FJ33" s="98"/>
      <c r="FK33" s="98"/>
      <c r="FL33" s="98"/>
      <c r="FM33" s="98"/>
      <c r="FN33" s="98"/>
      <c r="FO33" s="98"/>
      <c r="FP33" s="98"/>
      <c r="FQ33" s="98"/>
      <c r="FR33" s="98"/>
      <c r="FS33" s="98"/>
      <c r="FT33" s="98"/>
      <c r="FU33" s="98"/>
      <c r="FV33" s="98"/>
      <c r="FW33" s="98"/>
      <c r="FX33" s="98"/>
      <c r="FY33" s="98"/>
      <c r="FZ33" s="98"/>
      <c r="GA33" s="98"/>
      <c r="GB33" s="98"/>
      <c r="GC33" s="98"/>
      <c r="GD33" s="98"/>
      <c r="GE33" s="98"/>
      <c r="GF33" s="98"/>
      <c r="GG33" s="98"/>
      <c r="GH33" s="98"/>
      <c r="GI33" s="98"/>
      <c r="GJ33" s="98"/>
      <c r="GK33" s="98"/>
      <c r="GL33" s="98"/>
      <c r="GM33" s="98"/>
      <c r="GN33" s="98"/>
      <c r="GO33" s="98"/>
      <c r="GP33" s="98"/>
      <c r="GQ33" s="98"/>
      <c r="GR33" s="98"/>
      <c r="GS33" s="98"/>
      <c r="GT33" s="98"/>
      <c r="GU33" s="98"/>
      <c r="GV33" s="98"/>
      <c r="GW33" s="98"/>
      <c r="GX33" s="98"/>
      <c r="GY33" s="98"/>
      <c r="GZ33" s="98"/>
      <c r="HA33" s="98"/>
      <c r="HB33" s="98"/>
      <c r="HC33" s="98"/>
      <c r="HD33" s="98"/>
      <c r="HE33" s="98"/>
      <c r="HF33" s="98"/>
      <c r="HG33" s="98"/>
      <c r="HH33" s="98"/>
      <c r="HI33" s="98"/>
      <c r="HJ33" s="98"/>
      <c r="HK33" s="98"/>
      <c r="HL33" s="98"/>
      <c r="HM33" s="98"/>
      <c r="HN33" s="98"/>
      <c r="HO33" s="98"/>
      <c r="HP33" s="98"/>
      <c r="HQ33" s="98"/>
      <c r="HR33" s="98"/>
      <c r="HS33" s="98"/>
      <c r="HT33" s="98"/>
      <c r="HU33" s="98"/>
      <c r="HV33" s="98"/>
      <c r="HW33" s="98"/>
      <c r="HX33" s="98"/>
      <c r="HY33" s="98"/>
      <c r="HZ33" s="98"/>
      <c r="IA33" s="98"/>
      <c r="IB33" s="98"/>
      <c r="IC33" s="98"/>
      <c r="ID33" s="98"/>
      <c r="IE33" s="98"/>
      <c r="IF33" s="98"/>
      <c r="IG33" s="98"/>
      <c r="IH33" s="98"/>
      <c r="II33" s="98"/>
      <c r="IJ33" s="98"/>
      <c r="IK33" s="98"/>
      <c r="IL33" s="98"/>
      <c r="IM33" s="98"/>
      <c r="IN33" s="98"/>
      <c r="IO33" s="98"/>
      <c r="IP33" s="98"/>
      <c r="IQ33" s="98"/>
      <c r="IR33" s="98"/>
      <c r="IS33" s="98"/>
      <c r="IT33" s="98"/>
      <c r="IU33" s="98"/>
      <c r="IV33" s="98"/>
      <c r="IW33" s="98"/>
      <c r="IX33" s="98"/>
      <c r="IY33" s="98"/>
      <c r="IZ33" s="98"/>
    </row>
    <row r="34" spans="1:260" s="99" customFormat="1" ht="16.5" thickBot="1">
      <c r="A34" s="134"/>
      <c r="B34" s="135" t="s">
        <v>105</v>
      </c>
      <c r="C34" s="151"/>
      <c r="D34" s="151">
        <f>SUM(D17:D33)</f>
        <v>733.18666666666672</v>
      </c>
      <c r="E34" s="151">
        <f t="shared" ref="E34:Y34" si="3">SUM(E17:E33)</f>
        <v>931.09</v>
      </c>
      <c r="F34" s="151">
        <f t="shared" si="3"/>
        <v>0</v>
      </c>
      <c r="G34" s="151">
        <f t="shared" si="3"/>
        <v>261.98333333333335</v>
      </c>
      <c r="H34" s="151">
        <f t="shared" si="3"/>
        <v>32.5</v>
      </c>
      <c r="I34" s="151">
        <f t="shared" si="3"/>
        <v>223.56666666666666</v>
      </c>
      <c r="J34" s="151">
        <f t="shared" si="3"/>
        <v>0</v>
      </c>
      <c r="K34" s="151">
        <f t="shared" si="3"/>
        <v>250.27833333333336</v>
      </c>
      <c r="L34" s="151">
        <f t="shared" si="3"/>
        <v>19.024999999999999</v>
      </c>
      <c r="M34" s="151">
        <f t="shared" si="3"/>
        <v>265.49166666666667</v>
      </c>
      <c r="N34" s="151">
        <f t="shared" si="3"/>
        <v>0</v>
      </c>
      <c r="O34" s="151">
        <f>SUM(O17:O33)+0.01</f>
        <v>220.93325067606497</v>
      </c>
      <c r="P34" s="151">
        <f t="shared" si="3"/>
        <v>0</v>
      </c>
      <c r="Q34" s="151">
        <f t="shared" si="3"/>
        <v>220.92500000000001</v>
      </c>
      <c r="R34" s="151">
        <f t="shared" si="3"/>
        <v>0</v>
      </c>
      <c r="S34" s="151">
        <f t="shared" si="3"/>
        <v>0</v>
      </c>
      <c r="T34" s="151">
        <f t="shared" si="3"/>
        <v>0</v>
      </c>
      <c r="U34" s="151">
        <f t="shared" si="3"/>
        <v>169.58</v>
      </c>
      <c r="V34" s="151">
        <f t="shared" si="3"/>
        <v>0</v>
      </c>
      <c r="W34" s="151">
        <f>SUM(W17:W33)+0.01</f>
        <v>733.19491734273174</v>
      </c>
      <c r="X34" s="151">
        <f t="shared" si="3"/>
        <v>51.524999999999999</v>
      </c>
      <c r="Y34" s="151">
        <f t="shared" si="3"/>
        <v>879.56333333333339</v>
      </c>
      <c r="Z34" s="148"/>
    </row>
    <row r="35" spans="1:260" s="103" customFormat="1" ht="24.75" customHeight="1">
      <c r="A35" s="138"/>
      <c r="B35" s="139"/>
      <c r="C35" s="98"/>
      <c r="D35" s="98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4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  <c r="BM35" s="98"/>
      <c r="BN35" s="98"/>
      <c r="BO35" s="98"/>
      <c r="BP35" s="98"/>
      <c r="BQ35" s="98"/>
      <c r="BR35" s="98"/>
      <c r="BS35" s="98"/>
      <c r="BT35" s="98"/>
      <c r="BU35" s="98"/>
      <c r="BV35" s="98"/>
      <c r="BW35" s="98"/>
      <c r="BX35" s="98"/>
      <c r="BY35" s="98"/>
      <c r="BZ35" s="98"/>
      <c r="CA35" s="98"/>
      <c r="CB35" s="98"/>
      <c r="CC35" s="98"/>
      <c r="CD35" s="98"/>
      <c r="CE35" s="98"/>
      <c r="CF35" s="98"/>
      <c r="CG35" s="98"/>
      <c r="CH35" s="98"/>
      <c r="CI35" s="98"/>
      <c r="CJ35" s="98"/>
      <c r="CK35" s="98"/>
      <c r="CL35" s="98"/>
      <c r="CM35" s="98"/>
      <c r="CN35" s="98"/>
      <c r="CO35" s="98"/>
      <c r="CP35" s="98"/>
      <c r="CQ35" s="98"/>
      <c r="CR35" s="98"/>
      <c r="CS35" s="98"/>
      <c r="CT35" s="98"/>
      <c r="CU35" s="98"/>
      <c r="CV35" s="98"/>
      <c r="CW35" s="98"/>
      <c r="CX35" s="98"/>
      <c r="CY35" s="98"/>
      <c r="CZ35" s="98"/>
      <c r="DA35" s="98"/>
      <c r="DB35" s="98"/>
      <c r="DC35" s="98"/>
      <c r="DD35" s="98"/>
      <c r="DE35" s="98"/>
      <c r="DF35" s="98"/>
      <c r="DG35" s="98"/>
      <c r="DH35" s="98"/>
      <c r="DI35" s="98"/>
      <c r="DJ35" s="98"/>
      <c r="DK35" s="98"/>
      <c r="DL35" s="98"/>
      <c r="DM35" s="98"/>
      <c r="DN35" s="98"/>
      <c r="DO35" s="98"/>
      <c r="DP35" s="98"/>
      <c r="DQ35" s="98"/>
      <c r="DR35" s="98"/>
      <c r="DS35" s="98"/>
      <c r="DT35" s="98"/>
      <c r="DU35" s="98"/>
      <c r="DV35" s="98"/>
      <c r="DW35" s="98"/>
      <c r="DX35" s="98"/>
      <c r="DY35" s="98"/>
      <c r="DZ35" s="98"/>
      <c r="EA35" s="98"/>
      <c r="EB35" s="98"/>
      <c r="EC35" s="98"/>
      <c r="ED35" s="98"/>
      <c r="EE35" s="98"/>
      <c r="EF35" s="98"/>
      <c r="EG35" s="98"/>
      <c r="EH35" s="98"/>
      <c r="EI35" s="98"/>
      <c r="EJ35" s="98"/>
      <c r="EK35" s="98"/>
      <c r="EL35" s="98"/>
      <c r="EM35" s="98"/>
      <c r="EN35" s="98"/>
      <c r="EO35" s="98"/>
      <c r="EP35" s="98"/>
      <c r="EQ35" s="98"/>
      <c r="ER35" s="98"/>
      <c r="ES35" s="98"/>
      <c r="ET35" s="98"/>
      <c r="EU35" s="98"/>
      <c r="EV35" s="98"/>
      <c r="EW35" s="98"/>
      <c r="EX35" s="98"/>
      <c r="EY35" s="98"/>
      <c r="EZ35" s="98"/>
      <c r="FA35" s="98"/>
      <c r="FB35" s="98"/>
      <c r="FC35" s="98"/>
      <c r="FD35" s="98"/>
      <c r="FE35" s="98"/>
      <c r="FF35" s="98"/>
      <c r="FG35" s="98"/>
      <c r="FH35" s="98"/>
      <c r="FI35" s="98"/>
      <c r="FJ35" s="98"/>
      <c r="FK35" s="98"/>
      <c r="FL35" s="98"/>
      <c r="FM35" s="98"/>
      <c r="FN35" s="98"/>
      <c r="FO35" s="98"/>
      <c r="FP35" s="98"/>
      <c r="FQ35" s="98"/>
      <c r="FR35" s="98"/>
      <c r="FS35" s="98"/>
      <c r="FT35" s="98"/>
      <c r="FU35" s="98"/>
      <c r="FV35" s="98"/>
      <c r="FW35" s="98"/>
      <c r="FX35" s="98"/>
      <c r="FY35" s="98"/>
      <c r="FZ35" s="98"/>
      <c r="GA35" s="98"/>
      <c r="GB35" s="98"/>
      <c r="GC35" s="98"/>
      <c r="GD35" s="98"/>
      <c r="GE35" s="98"/>
      <c r="GF35" s="98"/>
      <c r="GG35" s="98"/>
      <c r="GH35" s="98"/>
      <c r="GI35" s="98"/>
      <c r="GJ35" s="98"/>
      <c r="GK35" s="98"/>
      <c r="GL35" s="98"/>
      <c r="GM35" s="98"/>
      <c r="GN35" s="98"/>
      <c r="GO35" s="98"/>
      <c r="GP35" s="98"/>
      <c r="GQ35" s="98"/>
      <c r="GR35" s="98"/>
      <c r="GS35" s="98"/>
      <c r="GT35" s="98"/>
      <c r="GU35" s="98"/>
      <c r="GV35" s="98"/>
      <c r="GW35" s="98"/>
      <c r="GX35" s="98"/>
      <c r="GY35" s="98"/>
      <c r="GZ35" s="98"/>
      <c r="HA35" s="98"/>
      <c r="HB35" s="98"/>
      <c r="HC35" s="98"/>
      <c r="HD35" s="98"/>
      <c r="HE35" s="98"/>
      <c r="HF35" s="98"/>
      <c r="HG35" s="98"/>
      <c r="HH35" s="98"/>
      <c r="HI35" s="98"/>
      <c r="HJ35" s="98"/>
      <c r="HK35" s="98"/>
      <c r="HL35" s="98"/>
      <c r="HM35" s="98"/>
      <c r="HN35" s="98"/>
      <c r="HO35" s="98"/>
      <c r="HP35" s="98"/>
      <c r="HQ35" s="98"/>
      <c r="HR35" s="98"/>
      <c r="HS35" s="98"/>
      <c r="HT35" s="98"/>
      <c r="HU35" s="98"/>
      <c r="HV35" s="98"/>
      <c r="HW35" s="98"/>
      <c r="HX35" s="98"/>
      <c r="HY35" s="98"/>
      <c r="HZ35" s="98"/>
      <c r="IA35" s="98"/>
      <c r="IB35" s="98"/>
      <c r="IC35" s="98"/>
      <c r="ID35" s="98"/>
      <c r="IE35" s="98"/>
      <c r="IF35" s="98"/>
      <c r="IG35" s="98"/>
      <c r="IH35" s="98"/>
      <c r="II35" s="98"/>
      <c r="IJ35" s="98"/>
      <c r="IK35" s="98"/>
      <c r="IL35" s="98"/>
      <c r="IM35" s="98"/>
      <c r="IN35" s="98"/>
      <c r="IO35" s="98"/>
      <c r="IP35" s="98"/>
      <c r="IQ35" s="98"/>
      <c r="IR35" s="98"/>
      <c r="IS35" s="98"/>
      <c r="IT35" s="98"/>
      <c r="IU35" s="98"/>
      <c r="IV35" s="98"/>
      <c r="IW35" s="98"/>
      <c r="IX35" s="98"/>
      <c r="IY35" s="98"/>
      <c r="IZ35" s="98"/>
    </row>
    <row r="36" spans="1:260" s="103" customFormat="1" ht="20.25">
      <c r="A36" s="231"/>
      <c r="B36" s="231"/>
      <c r="C36" s="231"/>
      <c r="D36" s="231"/>
      <c r="E36" s="231"/>
      <c r="F36" s="231"/>
      <c r="G36" s="231"/>
      <c r="H36" s="231"/>
      <c r="I36" s="231"/>
      <c r="J36" s="231"/>
      <c r="K36" s="231"/>
      <c r="L36" s="231"/>
      <c r="M36" s="231"/>
      <c r="N36" s="231"/>
      <c r="O36" s="231"/>
      <c r="P36" s="231"/>
      <c r="Q36" s="231"/>
      <c r="R36" s="231"/>
      <c r="S36" s="231"/>
      <c r="T36" s="231"/>
      <c r="U36" s="231"/>
      <c r="V36" s="231"/>
      <c r="W36" s="231"/>
      <c r="X36" s="231"/>
      <c r="Y36" s="231"/>
      <c r="Z36" s="231"/>
      <c r="AA36" s="231"/>
      <c r="AB36" s="231"/>
      <c r="AC36" s="231"/>
      <c r="AD36" s="231"/>
      <c r="AE36" s="231"/>
      <c r="AF36" s="231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  <c r="AT36" s="98"/>
      <c r="AU36" s="98"/>
      <c r="AV36" s="98"/>
      <c r="AW36" s="98"/>
      <c r="AX36" s="98"/>
      <c r="AY36" s="98"/>
      <c r="AZ36" s="98"/>
      <c r="BA36" s="98"/>
      <c r="BB36" s="98"/>
      <c r="BC36" s="98"/>
      <c r="BD36" s="98"/>
      <c r="BE36" s="98"/>
      <c r="BF36" s="98"/>
      <c r="BG36" s="98"/>
      <c r="BH36" s="98"/>
      <c r="BI36" s="98"/>
      <c r="BJ36" s="98"/>
      <c r="BK36" s="98"/>
      <c r="BL36" s="98"/>
      <c r="BM36" s="98"/>
      <c r="BN36" s="98"/>
      <c r="BO36" s="98"/>
      <c r="BP36" s="98"/>
      <c r="BQ36" s="98"/>
      <c r="BR36" s="98"/>
      <c r="BS36" s="98"/>
      <c r="BT36" s="98"/>
      <c r="BU36" s="98"/>
      <c r="BV36" s="98"/>
      <c r="BW36" s="98"/>
      <c r="BX36" s="98"/>
      <c r="BY36" s="98"/>
      <c r="BZ36" s="98"/>
      <c r="CA36" s="98"/>
      <c r="CB36" s="98"/>
      <c r="CC36" s="98"/>
      <c r="CD36" s="98"/>
      <c r="CE36" s="98"/>
      <c r="CF36" s="98"/>
      <c r="CG36" s="98"/>
      <c r="CH36" s="98"/>
      <c r="CI36" s="98"/>
      <c r="CJ36" s="98"/>
      <c r="CK36" s="98"/>
      <c r="CL36" s="98"/>
      <c r="CM36" s="98"/>
      <c r="CN36" s="98"/>
      <c r="CO36" s="98"/>
      <c r="CP36" s="98"/>
      <c r="CQ36" s="98"/>
      <c r="CR36" s="98"/>
      <c r="CS36" s="98"/>
      <c r="CT36" s="98"/>
      <c r="CU36" s="98"/>
      <c r="CV36" s="98"/>
      <c r="CW36" s="98"/>
      <c r="CX36" s="98"/>
      <c r="CY36" s="98"/>
      <c r="CZ36" s="98"/>
      <c r="DA36" s="98"/>
      <c r="DB36" s="98"/>
      <c r="DC36" s="98"/>
      <c r="DD36" s="98"/>
      <c r="DE36" s="98"/>
      <c r="DF36" s="98"/>
      <c r="DG36" s="98"/>
      <c r="DH36" s="98"/>
      <c r="DI36" s="98"/>
      <c r="DJ36" s="98"/>
      <c r="DK36" s="98"/>
      <c r="DL36" s="98"/>
      <c r="DM36" s="98"/>
      <c r="DN36" s="98"/>
      <c r="DO36" s="98"/>
      <c r="DP36" s="98"/>
      <c r="DQ36" s="98"/>
      <c r="DR36" s="98"/>
      <c r="DS36" s="98"/>
      <c r="DT36" s="98"/>
      <c r="DU36" s="98"/>
      <c r="DV36" s="98"/>
      <c r="DW36" s="98"/>
      <c r="DX36" s="98"/>
      <c r="DY36" s="98"/>
      <c r="DZ36" s="98"/>
      <c r="EA36" s="98"/>
      <c r="EB36" s="98"/>
      <c r="EC36" s="98"/>
      <c r="ED36" s="98"/>
      <c r="EE36" s="98"/>
      <c r="EF36" s="98"/>
      <c r="EG36" s="98"/>
      <c r="EH36" s="98"/>
      <c r="EI36" s="98"/>
      <c r="EJ36" s="98"/>
      <c r="EK36" s="98"/>
      <c r="EL36" s="98"/>
      <c r="EM36" s="98"/>
      <c r="EN36" s="98"/>
      <c r="EO36" s="98"/>
      <c r="EP36" s="98"/>
      <c r="EQ36" s="98"/>
      <c r="ER36" s="98"/>
      <c r="ES36" s="98"/>
      <c r="ET36" s="98"/>
      <c r="EU36" s="98"/>
      <c r="EV36" s="98"/>
      <c r="EW36" s="98"/>
      <c r="EX36" s="98"/>
      <c r="EY36" s="98"/>
      <c r="EZ36" s="98"/>
      <c r="FA36" s="98"/>
      <c r="FB36" s="98"/>
      <c r="FC36" s="98"/>
      <c r="FD36" s="98"/>
      <c r="FE36" s="98"/>
      <c r="FF36" s="98"/>
      <c r="FG36" s="98"/>
      <c r="FH36" s="98"/>
      <c r="FI36" s="98"/>
      <c r="FJ36" s="98"/>
      <c r="FK36" s="98"/>
      <c r="FL36" s="98"/>
      <c r="FM36" s="98"/>
      <c r="FN36" s="98"/>
      <c r="FO36" s="98"/>
      <c r="FP36" s="98"/>
      <c r="FQ36" s="98"/>
      <c r="FR36" s="98"/>
      <c r="FS36" s="98"/>
      <c r="FT36" s="98"/>
      <c r="FU36" s="98"/>
      <c r="FV36" s="98"/>
      <c r="FW36" s="98"/>
      <c r="FX36" s="98"/>
      <c r="FY36" s="98"/>
      <c r="FZ36" s="98"/>
      <c r="GA36" s="98"/>
      <c r="GB36" s="98"/>
      <c r="GC36" s="98"/>
      <c r="GD36" s="98"/>
      <c r="GE36" s="98"/>
      <c r="GF36" s="98"/>
      <c r="GG36" s="98"/>
      <c r="GH36" s="98"/>
      <c r="GI36" s="98"/>
      <c r="GJ36" s="98"/>
      <c r="GK36" s="98"/>
      <c r="GL36" s="98"/>
      <c r="GM36" s="98"/>
      <c r="GN36" s="98"/>
      <c r="GO36" s="98"/>
      <c r="GP36" s="98"/>
      <c r="GQ36" s="98"/>
      <c r="GR36" s="98"/>
      <c r="GS36" s="98"/>
      <c r="GT36" s="98"/>
      <c r="GU36" s="98"/>
      <c r="GV36" s="98"/>
      <c r="GW36" s="98"/>
      <c r="GX36" s="98"/>
      <c r="GY36" s="98"/>
      <c r="GZ36" s="98"/>
      <c r="HA36" s="98"/>
      <c r="HB36" s="98"/>
      <c r="HC36" s="98"/>
      <c r="HD36" s="98"/>
      <c r="HE36" s="98"/>
      <c r="HF36" s="98"/>
      <c r="HG36" s="98"/>
      <c r="HH36" s="98"/>
      <c r="HI36" s="98"/>
      <c r="HJ36" s="98"/>
      <c r="HK36" s="98"/>
      <c r="HL36" s="98"/>
      <c r="HM36" s="98"/>
      <c r="HN36" s="98"/>
      <c r="HO36" s="98"/>
      <c r="HP36" s="98"/>
      <c r="HQ36" s="98"/>
      <c r="HR36" s="98"/>
      <c r="HS36" s="98"/>
      <c r="HT36" s="98"/>
      <c r="HU36" s="98"/>
      <c r="HV36" s="98"/>
      <c r="HW36" s="98"/>
      <c r="HX36" s="98"/>
      <c r="HY36" s="98"/>
      <c r="HZ36" s="98"/>
      <c r="IA36" s="98"/>
      <c r="IB36" s="98"/>
      <c r="IC36" s="98"/>
      <c r="ID36" s="98"/>
      <c r="IE36" s="98"/>
      <c r="IF36" s="98"/>
      <c r="IG36" s="98"/>
      <c r="IH36" s="98"/>
      <c r="II36" s="98"/>
      <c r="IJ36" s="98"/>
      <c r="IK36" s="98"/>
      <c r="IL36" s="98"/>
      <c r="IM36" s="98"/>
      <c r="IN36" s="98"/>
      <c r="IO36" s="98"/>
      <c r="IP36" s="98"/>
      <c r="IQ36" s="98"/>
      <c r="IR36" s="98"/>
      <c r="IS36" s="98"/>
      <c r="IT36" s="98"/>
      <c r="IU36" s="98"/>
      <c r="IV36" s="98"/>
      <c r="IW36" s="98"/>
      <c r="IX36" s="98"/>
      <c r="IY36" s="98"/>
      <c r="IZ36" s="98"/>
    </row>
    <row r="37" spans="1:260" s="103" customFormat="1">
      <c r="A37" s="138"/>
      <c r="B37" s="139"/>
      <c r="C37" s="98"/>
      <c r="D37" s="98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2"/>
      <c r="R37" s="152"/>
      <c r="S37" s="152"/>
      <c r="T37" s="152"/>
      <c r="U37" s="152"/>
      <c r="V37" s="152"/>
      <c r="W37" s="152"/>
      <c r="X37" s="152"/>
      <c r="Y37" s="152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8"/>
      <c r="AN37" s="98"/>
      <c r="AO37" s="98"/>
      <c r="AP37" s="98"/>
      <c r="AQ37" s="98"/>
      <c r="AR37" s="98"/>
      <c r="AS37" s="98"/>
      <c r="AT37" s="98"/>
      <c r="AU37" s="98"/>
      <c r="AV37" s="98"/>
      <c r="AW37" s="98"/>
      <c r="AX37" s="98"/>
      <c r="AY37" s="98"/>
      <c r="AZ37" s="98"/>
      <c r="BA37" s="98"/>
      <c r="BB37" s="98"/>
      <c r="BC37" s="98"/>
      <c r="BD37" s="98"/>
      <c r="BE37" s="98"/>
      <c r="BF37" s="98"/>
      <c r="BG37" s="98"/>
      <c r="BH37" s="98"/>
      <c r="BI37" s="98"/>
      <c r="BJ37" s="98"/>
      <c r="BK37" s="98"/>
      <c r="BL37" s="98"/>
      <c r="BM37" s="98"/>
      <c r="BN37" s="98"/>
      <c r="BO37" s="98"/>
      <c r="BP37" s="98"/>
      <c r="BQ37" s="98"/>
      <c r="BR37" s="98"/>
      <c r="BS37" s="98"/>
      <c r="BT37" s="98"/>
      <c r="BU37" s="98"/>
      <c r="BV37" s="98"/>
      <c r="BW37" s="98"/>
      <c r="BX37" s="98"/>
      <c r="BY37" s="98"/>
      <c r="BZ37" s="98"/>
      <c r="CA37" s="98"/>
      <c r="CB37" s="98"/>
      <c r="CC37" s="98"/>
      <c r="CD37" s="98"/>
      <c r="CE37" s="98"/>
      <c r="CF37" s="98"/>
      <c r="CG37" s="98"/>
      <c r="CH37" s="98"/>
      <c r="CI37" s="98"/>
      <c r="CJ37" s="98"/>
      <c r="CK37" s="98"/>
      <c r="CL37" s="98"/>
      <c r="CM37" s="98"/>
      <c r="CN37" s="98"/>
      <c r="CO37" s="98"/>
      <c r="CP37" s="98"/>
      <c r="CQ37" s="98"/>
      <c r="CR37" s="98"/>
      <c r="CS37" s="98"/>
      <c r="CT37" s="98"/>
      <c r="CU37" s="98"/>
      <c r="CV37" s="98"/>
      <c r="CW37" s="98"/>
      <c r="CX37" s="98"/>
      <c r="CY37" s="98"/>
      <c r="CZ37" s="98"/>
      <c r="DA37" s="98"/>
      <c r="DB37" s="98"/>
      <c r="DC37" s="98"/>
      <c r="DD37" s="98"/>
      <c r="DE37" s="98"/>
      <c r="DF37" s="98"/>
      <c r="DG37" s="98"/>
      <c r="DH37" s="98"/>
      <c r="DI37" s="98"/>
      <c r="DJ37" s="98"/>
      <c r="DK37" s="98"/>
      <c r="DL37" s="98"/>
      <c r="DM37" s="98"/>
      <c r="DN37" s="98"/>
      <c r="DO37" s="98"/>
      <c r="DP37" s="98"/>
      <c r="DQ37" s="98"/>
      <c r="DR37" s="98"/>
      <c r="DS37" s="98"/>
      <c r="DT37" s="98"/>
      <c r="DU37" s="98"/>
      <c r="DV37" s="98"/>
      <c r="DW37" s="98"/>
      <c r="DX37" s="98"/>
      <c r="DY37" s="98"/>
      <c r="DZ37" s="98"/>
      <c r="EA37" s="98"/>
      <c r="EB37" s="98"/>
      <c r="EC37" s="98"/>
      <c r="ED37" s="98"/>
      <c r="EE37" s="98"/>
      <c r="EF37" s="98"/>
      <c r="EG37" s="98"/>
      <c r="EH37" s="98"/>
      <c r="EI37" s="98"/>
      <c r="EJ37" s="98"/>
      <c r="EK37" s="98"/>
      <c r="EL37" s="98"/>
      <c r="EM37" s="98"/>
      <c r="EN37" s="98"/>
      <c r="EO37" s="98"/>
      <c r="EP37" s="98"/>
      <c r="EQ37" s="98"/>
      <c r="ER37" s="98"/>
      <c r="ES37" s="98"/>
      <c r="ET37" s="98"/>
      <c r="EU37" s="98"/>
      <c r="EV37" s="98"/>
      <c r="EW37" s="98"/>
      <c r="EX37" s="98"/>
      <c r="EY37" s="98"/>
      <c r="EZ37" s="98"/>
      <c r="FA37" s="98"/>
      <c r="FB37" s="98"/>
      <c r="FC37" s="98"/>
      <c r="FD37" s="98"/>
      <c r="FE37" s="98"/>
      <c r="FF37" s="98"/>
      <c r="FG37" s="98"/>
      <c r="FH37" s="98"/>
      <c r="FI37" s="98"/>
      <c r="FJ37" s="98"/>
      <c r="FK37" s="98"/>
      <c r="FL37" s="98"/>
      <c r="FM37" s="98"/>
      <c r="FN37" s="98"/>
      <c r="FO37" s="98"/>
      <c r="FP37" s="98"/>
      <c r="FQ37" s="98"/>
      <c r="FR37" s="98"/>
      <c r="FS37" s="98"/>
      <c r="FT37" s="98"/>
      <c r="FU37" s="98"/>
      <c r="FV37" s="98"/>
      <c r="FW37" s="98"/>
      <c r="FX37" s="98"/>
      <c r="FY37" s="98"/>
      <c r="FZ37" s="98"/>
      <c r="GA37" s="98"/>
      <c r="GB37" s="98"/>
      <c r="GC37" s="98"/>
      <c r="GD37" s="98"/>
      <c r="GE37" s="98"/>
      <c r="GF37" s="98"/>
      <c r="GG37" s="98"/>
      <c r="GH37" s="98"/>
      <c r="GI37" s="98"/>
      <c r="GJ37" s="98"/>
      <c r="GK37" s="98"/>
      <c r="GL37" s="98"/>
      <c r="GM37" s="98"/>
      <c r="GN37" s="98"/>
      <c r="GO37" s="98"/>
      <c r="GP37" s="98"/>
      <c r="GQ37" s="98"/>
      <c r="GR37" s="98"/>
      <c r="GS37" s="98"/>
      <c r="GT37" s="98"/>
      <c r="GU37" s="98"/>
      <c r="GV37" s="98"/>
      <c r="GW37" s="98"/>
      <c r="GX37" s="98"/>
      <c r="GY37" s="98"/>
      <c r="GZ37" s="98"/>
      <c r="HA37" s="98"/>
      <c r="HB37" s="98"/>
      <c r="HC37" s="98"/>
      <c r="HD37" s="98"/>
      <c r="HE37" s="98"/>
      <c r="HF37" s="98"/>
      <c r="HG37" s="98"/>
      <c r="HH37" s="98"/>
      <c r="HI37" s="98"/>
      <c r="HJ37" s="98"/>
      <c r="HK37" s="98"/>
      <c r="HL37" s="98"/>
      <c r="HM37" s="98"/>
      <c r="HN37" s="98"/>
      <c r="HO37" s="98"/>
      <c r="HP37" s="98"/>
      <c r="HQ37" s="98"/>
      <c r="HR37" s="98"/>
      <c r="HS37" s="98"/>
      <c r="HT37" s="98"/>
      <c r="HU37" s="98"/>
      <c r="HV37" s="98"/>
      <c r="HW37" s="98"/>
      <c r="HX37" s="98"/>
      <c r="HY37" s="98"/>
      <c r="HZ37" s="98"/>
      <c r="IA37" s="98"/>
      <c r="IB37" s="98"/>
      <c r="IC37" s="98"/>
      <c r="ID37" s="98"/>
      <c r="IE37" s="98"/>
      <c r="IF37" s="98"/>
      <c r="IG37" s="98"/>
      <c r="IH37" s="98"/>
      <c r="II37" s="98"/>
      <c r="IJ37" s="98"/>
      <c r="IK37" s="98"/>
      <c r="IL37" s="98"/>
      <c r="IM37" s="98"/>
      <c r="IN37" s="98"/>
      <c r="IO37" s="98"/>
      <c r="IP37" s="98"/>
      <c r="IQ37" s="98"/>
      <c r="IR37" s="98"/>
      <c r="IS37" s="98"/>
      <c r="IT37" s="98"/>
      <c r="IU37" s="98"/>
      <c r="IV37" s="98"/>
      <c r="IW37" s="98"/>
      <c r="IX37" s="98"/>
      <c r="IY37" s="98"/>
      <c r="IZ37" s="98"/>
    </row>
    <row r="38" spans="1:260" s="103" customFormat="1">
      <c r="A38" s="138"/>
      <c r="B38" s="139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8"/>
      <c r="BM38" s="98"/>
      <c r="BN38" s="98"/>
      <c r="BO38" s="98"/>
      <c r="BP38" s="98"/>
      <c r="BQ38" s="98"/>
      <c r="BR38" s="98"/>
      <c r="BS38" s="98"/>
      <c r="BT38" s="98"/>
      <c r="BU38" s="98"/>
      <c r="BV38" s="98"/>
      <c r="BW38" s="98"/>
      <c r="BX38" s="98"/>
      <c r="BY38" s="98"/>
      <c r="BZ38" s="98"/>
      <c r="CA38" s="98"/>
      <c r="CB38" s="98"/>
      <c r="CC38" s="98"/>
      <c r="CD38" s="98"/>
      <c r="CE38" s="98"/>
      <c r="CF38" s="98"/>
      <c r="CG38" s="98"/>
      <c r="CH38" s="98"/>
      <c r="CI38" s="98"/>
      <c r="CJ38" s="98"/>
      <c r="CK38" s="98"/>
      <c r="CL38" s="98"/>
      <c r="CM38" s="98"/>
      <c r="CN38" s="98"/>
      <c r="CO38" s="98"/>
      <c r="CP38" s="98"/>
      <c r="CQ38" s="98"/>
      <c r="CR38" s="98"/>
      <c r="CS38" s="98"/>
      <c r="CT38" s="98"/>
      <c r="CU38" s="98"/>
      <c r="CV38" s="98"/>
      <c r="CW38" s="98"/>
      <c r="CX38" s="98"/>
      <c r="CY38" s="98"/>
      <c r="CZ38" s="98"/>
      <c r="DA38" s="98"/>
      <c r="DB38" s="98"/>
      <c r="DC38" s="98"/>
      <c r="DD38" s="98"/>
      <c r="DE38" s="98"/>
      <c r="DF38" s="98"/>
      <c r="DG38" s="98"/>
      <c r="DH38" s="98"/>
      <c r="DI38" s="98"/>
      <c r="DJ38" s="98"/>
      <c r="DK38" s="98"/>
      <c r="DL38" s="98"/>
      <c r="DM38" s="98"/>
      <c r="DN38" s="98"/>
      <c r="DO38" s="98"/>
      <c r="DP38" s="98"/>
      <c r="DQ38" s="98"/>
      <c r="DR38" s="98"/>
      <c r="DS38" s="98"/>
      <c r="DT38" s="98"/>
      <c r="DU38" s="98"/>
      <c r="DV38" s="98"/>
      <c r="DW38" s="98"/>
      <c r="DX38" s="98"/>
      <c r="DY38" s="98"/>
      <c r="DZ38" s="98"/>
      <c r="EA38" s="98"/>
      <c r="EB38" s="98"/>
      <c r="EC38" s="98"/>
      <c r="ED38" s="98"/>
      <c r="EE38" s="98"/>
      <c r="EF38" s="98"/>
      <c r="EG38" s="98"/>
      <c r="EH38" s="98"/>
      <c r="EI38" s="98"/>
      <c r="EJ38" s="98"/>
      <c r="EK38" s="98"/>
      <c r="EL38" s="98"/>
      <c r="EM38" s="98"/>
      <c r="EN38" s="98"/>
      <c r="EO38" s="98"/>
      <c r="EP38" s="98"/>
      <c r="EQ38" s="98"/>
      <c r="ER38" s="98"/>
      <c r="ES38" s="98"/>
      <c r="ET38" s="98"/>
      <c r="EU38" s="98"/>
      <c r="EV38" s="98"/>
      <c r="EW38" s="98"/>
      <c r="EX38" s="98"/>
      <c r="EY38" s="98"/>
      <c r="EZ38" s="98"/>
      <c r="FA38" s="98"/>
      <c r="FB38" s="98"/>
      <c r="FC38" s="98"/>
      <c r="FD38" s="98"/>
      <c r="FE38" s="98"/>
      <c r="FF38" s="98"/>
      <c r="FG38" s="98"/>
      <c r="FH38" s="98"/>
      <c r="FI38" s="98"/>
      <c r="FJ38" s="98"/>
      <c r="FK38" s="98"/>
      <c r="FL38" s="98"/>
      <c r="FM38" s="98"/>
      <c r="FN38" s="98"/>
      <c r="FO38" s="98"/>
      <c r="FP38" s="98"/>
      <c r="FQ38" s="98"/>
      <c r="FR38" s="98"/>
      <c r="FS38" s="98"/>
      <c r="FT38" s="98"/>
      <c r="FU38" s="98"/>
      <c r="FV38" s="98"/>
      <c r="FW38" s="98"/>
      <c r="FX38" s="98"/>
      <c r="FY38" s="98"/>
      <c r="FZ38" s="98"/>
      <c r="GA38" s="98"/>
      <c r="GB38" s="98"/>
      <c r="GC38" s="98"/>
      <c r="GD38" s="98"/>
      <c r="GE38" s="98"/>
      <c r="GF38" s="98"/>
      <c r="GG38" s="98"/>
      <c r="GH38" s="98"/>
      <c r="GI38" s="98"/>
      <c r="GJ38" s="98"/>
      <c r="GK38" s="98"/>
      <c r="GL38" s="98"/>
      <c r="GM38" s="98"/>
      <c r="GN38" s="98"/>
      <c r="GO38" s="98"/>
      <c r="GP38" s="98"/>
      <c r="GQ38" s="98"/>
      <c r="GR38" s="98"/>
      <c r="GS38" s="98"/>
      <c r="GT38" s="98"/>
      <c r="GU38" s="98"/>
      <c r="GV38" s="98"/>
      <c r="GW38" s="98"/>
      <c r="GX38" s="98"/>
      <c r="GY38" s="98"/>
      <c r="GZ38" s="98"/>
      <c r="HA38" s="98"/>
      <c r="HB38" s="98"/>
      <c r="HC38" s="98"/>
      <c r="HD38" s="98"/>
      <c r="HE38" s="98"/>
      <c r="HF38" s="98"/>
      <c r="HG38" s="98"/>
      <c r="HH38" s="98"/>
      <c r="HI38" s="98"/>
      <c r="HJ38" s="98"/>
      <c r="HK38" s="98"/>
      <c r="HL38" s="98"/>
      <c r="HM38" s="98"/>
      <c r="HN38" s="98"/>
      <c r="HO38" s="98"/>
      <c r="HP38" s="98"/>
      <c r="HQ38" s="98"/>
      <c r="HR38" s="98"/>
      <c r="HS38" s="98"/>
      <c r="HT38" s="98"/>
      <c r="HU38" s="98"/>
      <c r="HV38" s="98"/>
      <c r="HW38" s="98"/>
      <c r="HX38" s="98"/>
      <c r="HY38" s="98"/>
      <c r="HZ38" s="98"/>
      <c r="IA38" s="98"/>
      <c r="IB38" s="98"/>
      <c r="IC38" s="98"/>
      <c r="ID38" s="98"/>
      <c r="IE38" s="98"/>
      <c r="IF38" s="98"/>
      <c r="IG38" s="98"/>
      <c r="IH38" s="98"/>
      <c r="II38" s="98"/>
      <c r="IJ38" s="98"/>
      <c r="IK38" s="98"/>
      <c r="IL38" s="98"/>
      <c r="IM38" s="98"/>
      <c r="IN38" s="98"/>
      <c r="IO38" s="98"/>
      <c r="IP38" s="98"/>
      <c r="IQ38" s="98"/>
      <c r="IR38" s="98"/>
      <c r="IS38" s="98"/>
      <c r="IT38" s="98"/>
      <c r="IU38" s="98"/>
      <c r="IV38" s="98"/>
      <c r="IW38" s="98"/>
      <c r="IX38" s="98"/>
      <c r="IY38" s="98"/>
      <c r="IZ38" s="98"/>
    </row>
    <row r="39" spans="1:260" s="103" customFormat="1">
      <c r="A39" s="138"/>
      <c r="B39" s="139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8"/>
      <c r="BH39" s="98"/>
      <c r="BI39" s="98"/>
      <c r="BJ39" s="98"/>
      <c r="BK39" s="98"/>
      <c r="BL39" s="98"/>
      <c r="BM39" s="98"/>
      <c r="BN39" s="98"/>
      <c r="BO39" s="98"/>
      <c r="BP39" s="98"/>
      <c r="BQ39" s="98"/>
      <c r="BR39" s="98"/>
      <c r="BS39" s="98"/>
      <c r="BT39" s="98"/>
      <c r="BU39" s="98"/>
      <c r="BV39" s="98"/>
      <c r="BW39" s="98"/>
      <c r="BX39" s="98"/>
      <c r="BY39" s="98"/>
      <c r="BZ39" s="98"/>
      <c r="CA39" s="98"/>
      <c r="CB39" s="98"/>
      <c r="CC39" s="98"/>
      <c r="CD39" s="98"/>
      <c r="CE39" s="98"/>
      <c r="CF39" s="98"/>
      <c r="CG39" s="98"/>
      <c r="CH39" s="98"/>
      <c r="CI39" s="98"/>
      <c r="CJ39" s="98"/>
      <c r="CK39" s="98"/>
      <c r="CL39" s="98"/>
      <c r="CM39" s="98"/>
      <c r="CN39" s="98"/>
      <c r="CO39" s="98"/>
      <c r="CP39" s="98"/>
      <c r="CQ39" s="98"/>
      <c r="CR39" s="98"/>
      <c r="CS39" s="98"/>
      <c r="CT39" s="98"/>
      <c r="CU39" s="98"/>
      <c r="CV39" s="98"/>
      <c r="CW39" s="98"/>
      <c r="CX39" s="98"/>
      <c r="CY39" s="98"/>
      <c r="CZ39" s="98"/>
      <c r="DA39" s="98"/>
      <c r="DB39" s="98"/>
      <c r="DC39" s="98"/>
      <c r="DD39" s="98"/>
      <c r="DE39" s="98"/>
      <c r="DF39" s="98"/>
      <c r="DG39" s="98"/>
      <c r="DH39" s="98"/>
      <c r="DI39" s="98"/>
      <c r="DJ39" s="98"/>
      <c r="DK39" s="98"/>
      <c r="DL39" s="98"/>
      <c r="DM39" s="98"/>
      <c r="DN39" s="98"/>
      <c r="DO39" s="98"/>
      <c r="DP39" s="98"/>
      <c r="DQ39" s="98"/>
      <c r="DR39" s="98"/>
      <c r="DS39" s="98"/>
      <c r="DT39" s="98"/>
      <c r="DU39" s="98"/>
      <c r="DV39" s="98"/>
      <c r="DW39" s="98"/>
      <c r="DX39" s="98"/>
      <c r="DY39" s="98"/>
      <c r="DZ39" s="98"/>
      <c r="EA39" s="98"/>
      <c r="EB39" s="98"/>
      <c r="EC39" s="98"/>
      <c r="ED39" s="98"/>
      <c r="EE39" s="98"/>
      <c r="EF39" s="98"/>
      <c r="EG39" s="98"/>
      <c r="EH39" s="98"/>
      <c r="EI39" s="98"/>
      <c r="EJ39" s="98"/>
      <c r="EK39" s="98"/>
      <c r="EL39" s="98"/>
      <c r="EM39" s="98"/>
      <c r="EN39" s="98"/>
      <c r="EO39" s="98"/>
      <c r="EP39" s="98"/>
      <c r="EQ39" s="98"/>
      <c r="ER39" s="98"/>
      <c r="ES39" s="98"/>
      <c r="ET39" s="98"/>
      <c r="EU39" s="98"/>
      <c r="EV39" s="98"/>
      <c r="EW39" s="98"/>
      <c r="EX39" s="98"/>
      <c r="EY39" s="98"/>
      <c r="EZ39" s="98"/>
      <c r="FA39" s="98"/>
      <c r="FB39" s="98"/>
      <c r="FC39" s="98"/>
      <c r="FD39" s="98"/>
      <c r="FE39" s="98"/>
      <c r="FF39" s="98"/>
      <c r="FG39" s="98"/>
      <c r="FH39" s="98"/>
      <c r="FI39" s="98"/>
      <c r="FJ39" s="98"/>
      <c r="FK39" s="98"/>
      <c r="FL39" s="98"/>
      <c r="FM39" s="98"/>
      <c r="FN39" s="98"/>
      <c r="FO39" s="98"/>
      <c r="FP39" s="98"/>
      <c r="FQ39" s="98"/>
      <c r="FR39" s="98"/>
      <c r="FS39" s="98"/>
      <c r="FT39" s="98"/>
      <c r="FU39" s="98"/>
      <c r="FV39" s="98"/>
      <c r="FW39" s="98"/>
      <c r="FX39" s="98"/>
      <c r="FY39" s="98"/>
      <c r="FZ39" s="98"/>
      <c r="GA39" s="98"/>
      <c r="GB39" s="98"/>
      <c r="GC39" s="98"/>
      <c r="GD39" s="98"/>
      <c r="GE39" s="98"/>
      <c r="GF39" s="98"/>
      <c r="GG39" s="98"/>
      <c r="GH39" s="98"/>
      <c r="GI39" s="98"/>
      <c r="GJ39" s="98"/>
      <c r="GK39" s="98"/>
      <c r="GL39" s="98"/>
      <c r="GM39" s="98"/>
      <c r="GN39" s="98"/>
      <c r="GO39" s="98"/>
      <c r="GP39" s="98"/>
      <c r="GQ39" s="98"/>
      <c r="GR39" s="98"/>
      <c r="GS39" s="98"/>
      <c r="GT39" s="98"/>
      <c r="GU39" s="98"/>
      <c r="GV39" s="98"/>
      <c r="GW39" s="98"/>
      <c r="GX39" s="98"/>
      <c r="GY39" s="98"/>
      <c r="GZ39" s="98"/>
      <c r="HA39" s="98"/>
      <c r="HB39" s="98"/>
      <c r="HC39" s="98"/>
      <c r="HD39" s="98"/>
      <c r="HE39" s="98"/>
      <c r="HF39" s="98"/>
      <c r="HG39" s="98"/>
      <c r="HH39" s="98"/>
      <c r="HI39" s="98"/>
      <c r="HJ39" s="98"/>
      <c r="HK39" s="98"/>
      <c r="HL39" s="98"/>
      <c r="HM39" s="98"/>
      <c r="HN39" s="98"/>
      <c r="HO39" s="98"/>
      <c r="HP39" s="98"/>
      <c r="HQ39" s="98"/>
      <c r="HR39" s="98"/>
      <c r="HS39" s="98"/>
      <c r="HT39" s="98"/>
      <c r="HU39" s="98"/>
      <c r="HV39" s="98"/>
      <c r="HW39" s="98"/>
      <c r="HX39" s="98"/>
      <c r="HY39" s="98"/>
      <c r="HZ39" s="98"/>
      <c r="IA39" s="98"/>
      <c r="IB39" s="98"/>
      <c r="IC39" s="98"/>
      <c r="ID39" s="98"/>
      <c r="IE39" s="98"/>
      <c r="IF39" s="98"/>
      <c r="IG39" s="98"/>
      <c r="IH39" s="98"/>
      <c r="II39" s="98"/>
      <c r="IJ39" s="98"/>
      <c r="IK39" s="98"/>
      <c r="IL39" s="98"/>
      <c r="IM39" s="98"/>
      <c r="IN39" s="98"/>
      <c r="IO39" s="98"/>
      <c r="IP39" s="98"/>
      <c r="IQ39" s="98"/>
      <c r="IR39" s="98"/>
      <c r="IS39" s="98"/>
      <c r="IT39" s="98"/>
      <c r="IU39" s="98"/>
      <c r="IV39" s="98"/>
      <c r="IW39" s="98"/>
      <c r="IX39" s="98"/>
      <c r="IY39" s="98"/>
      <c r="IZ39" s="98"/>
    </row>
    <row r="40" spans="1:260" s="103" customFormat="1" hidden="1">
      <c r="A40" s="138"/>
      <c r="B40" s="139"/>
      <c r="C40" s="98"/>
      <c r="D40" s="98"/>
      <c r="E40" s="148">
        <f>E34-E31-E29-E28-E27-E25-E26-E24-E23-E17</f>
        <v>32.598333333333294</v>
      </c>
      <c r="F40" s="148"/>
      <c r="G40" s="148"/>
      <c r="H40" s="148" t="e">
        <f>H34-H31-#REF!-H28-H27-H25-H26-H24-H23-H17</f>
        <v>#REF!</v>
      </c>
      <c r="I40" s="148">
        <f>I34-I31-H29-I28-I27-I25-I26-I24-I23-I17</f>
        <v>-5.2166666666666792</v>
      </c>
      <c r="J40" s="148"/>
      <c r="K40" s="148"/>
      <c r="L40" s="148" t="e">
        <f>L34-L31-#REF!-L28-L27-L25-L26-L24-L23-L17</f>
        <v>#REF!</v>
      </c>
      <c r="M40" s="148">
        <f>M34-M31-L29-M28-M27-M25-M26-M24-M23-M17</f>
        <v>-13.708333333333361</v>
      </c>
      <c r="N40" s="148"/>
      <c r="O40" s="148"/>
      <c r="P40" s="148">
        <f t="shared" ref="P40:Y40" si="4">P34-P31-P29-P28-P27-P25-P26-P24-P23-P17</f>
        <v>0</v>
      </c>
      <c r="Q40" s="148">
        <f t="shared" si="4"/>
        <v>1.4210854715202004E-14</v>
      </c>
      <c r="R40" s="148"/>
      <c r="S40" s="148"/>
      <c r="T40" s="148"/>
      <c r="U40" s="148"/>
      <c r="V40" s="148"/>
      <c r="W40" s="148"/>
      <c r="X40" s="148">
        <f t="shared" si="4"/>
        <v>0</v>
      </c>
      <c r="Y40" s="148">
        <f t="shared" si="4"/>
        <v>32.599999999999959</v>
      </c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8"/>
      <c r="AK40" s="98"/>
      <c r="AL40" s="98"/>
      <c r="AM40" s="98"/>
      <c r="AN40" s="98"/>
      <c r="AO40" s="98"/>
      <c r="AP40" s="98"/>
      <c r="AQ40" s="98"/>
      <c r="AR40" s="98"/>
      <c r="AS40" s="98"/>
      <c r="AT40" s="98"/>
      <c r="AU40" s="98"/>
      <c r="AV40" s="98"/>
      <c r="AW40" s="98"/>
      <c r="AX40" s="98"/>
      <c r="AY40" s="98"/>
      <c r="AZ40" s="98"/>
      <c r="BA40" s="98"/>
      <c r="BB40" s="98"/>
      <c r="BC40" s="98"/>
      <c r="BD40" s="98"/>
      <c r="BE40" s="98"/>
      <c r="BF40" s="98"/>
      <c r="BG40" s="98"/>
      <c r="BH40" s="98"/>
      <c r="BI40" s="98"/>
      <c r="BJ40" s="98"/>
      <c r="BK40" s="98"/>
      <c r="BL40" s="98"/>
      <c r="BM40" s="98"/>
      <c r="BN40" s="98"/>
      <c r="BO40" s="98"/>
      <c r="BP40" s="98"/>
      <c r="BQ40" s="98"/>
      <c r="BR40" s="98"/>
      <c r="BS40" s="98"/>
      <c r="BT40" s="98"/>
      <c r="BU40" s="98"/>
      <c r="BV40" s="98"/>
      <c r="BW40" s="98"/>
      <c r="BX40" s="98"/>
      <c r="BY40" s="98"/>
      <c r="BZ40" s="98"/>
      <c r="CA40" s="98"/>
      <c r="CB40" s="98"/>
      <c r="CC40" s="98"/>
      <c r="CD40" s="98"/>
      <c r="CE40" s="98"/>
      <c r="CF40" s="98"/>
      <c r="CG40" s="98"/>
      <c r="CH40" s="98"/>
      <c r="CI40" s="98"/>
      <c r="CJ40" s="98"/>
      <c r="CK40" s="98"/>
      <c r="CL40" s="98"/>
      <c r="CM40" s="98"/>
      <c r="CN40" s="98"/>
      <c r="CO40" s="98"/>
      <c r="CP40" s="98"/>
      <c r="CQ40" s="98"/>
      <c r="CR40" s="98"/>
      <c r="CS40" s="98"/>
      <c r="CT40" s="98"/>
      <c r="CU40" s="98"/>
      <c r="CV40" s="98"/>
      <c r="CW40" s="98"/>
      <c r="CX40" s="98"/>
      <c r="CY40" s="98"/>
      <c r="CZ40" s="98"/>
      <c r="DA40" s="98"/>
      <c r="DB40" s="98"/>
      <c r="DC40" s="98"/>
      <c r="DD40" s="98"/>
      <c r="DE40" s="98"/>
      <c r="DF40" s="98"/>
      <c r="DG40" s="98"/>
      <c r="DH40" s="98"/>
      <c r="DI40" s="98"/>
      <c r="DJ40" s="98"/>
      <c r="DK40" s="98"/>
      <c r="DL40" s="98"/>
      <c r="DM40" s="98"/>
      <c r="DN40" s="98"/>
      <c r="DO40" s="98"/>
      <c r="DP40" s="98"/>
      <c r="DQ40" s="98"/>
      <c r="DR40" s="98"/>
      <c r="DS40" s="98"/>
      <c r="DT40" s="98"/>
      <c r="DU40" s="98"/>
      <c r="DV40" s="98"/>
      <c r="DW40" s="98"/>
      <c r="DX40" s="98"/>
      <c r="DY40" s="98"/>
      <c r="DZ40" s="98"/>
      <c r="EA40" s="98"/>
      <c r="EB40" s="98"/>
      <c r="EC40" s="98"/>
      <c r="ED40" s="98"/>
      <c r="EE40" s="98"/>
      <c r="EF40" s="98"/>
      <c r="EG40" s="98"/>
      <c r="EH40" s="98"/>
      <c r="EI40" s="98"/>
      <c r="EJ40" s="98"/>
      <c r="EK40" s="98"/>
      <c r="EL40" s="98"/>
      <c r="EM40" s="98"/>
      <c r="EN40" s="98"/>
      <c r="EO40" s="98"/>
      <c r="EP40" s="98"/>
      <c r="EQ40" s="98"/>
      <c r="ER40" s="98"/>
      <c r="ES40" s="98"/>
      <c r="ET40" s="98"/>
      <c r="EU40" s="98"/>
      <c r="EV40" s="98"/>
      <c r="EW40" s="98"/>
      <c r="EX40" s="98"/>
      <c r="EY40" s="98"/>
      <c r="EZ40" s="98"/>
      <c r="FA40" s="98"/>
      <c r="FB40" s="98"/>
      <c r="FC40" s="98"/>
      <c r="FD40" s="98"/>
      <c r="FE40" s="98"/>
      <c r="FF40" s="98"/>
      <c r="FG40" s="98"/>
      <c r="FH40" s="98"/>
      <c r="FI40" s="98"/>
      <c r="FJ40" s="98"/>
      <c r="FK40" s="98"/>
      <c r="FL40" s="98"/>
      <c r="FM40" s="98"/>
      <c r="FN40" s="98"/>
      <c r="FO40" s="98"/>
      <c r="FP40" s="98"/>
      <c r="FQ40" s="98"/>
      <c r="FR40" s="98"/>
      <c r="FS40" s="98"/>
      <c r="FT40" s="98"/>
      <c r="FU40" s="98"/>
      <c r="FV40" s="98"/>
      <c r="FW40" s="98"/>
      <c r="FX40" s="98"/>
      <c r="FY40" s="98"/>
      <c r="FZ40" s="98"/>
      <c r="GA40" s="98"/>
      <c r="GB40" s="98"/>
      <c r="GC40" s="98"/>
      <c r="GD40" s="98"/>
      <c r="GE40" s="98"/>
      <c r="GF40" s="98"/>
      <c r="GG40" s="98"/>
      <c r="GH40" s="98"/>
      <c r="GI40" s="98"/>
      <c r="GJ40" s="98"/>
      <c r="GK40" s="98"/>
      <c r="GL40" s="98"/>
      <c r="GM40" s="98"/>
      <c r="GN40" s="98"/>
      <c r="GO40" s="98"/>
      <c r="GP40" s="98"/>
      <c r="GQ40" s="98"/>
      <c r="GR40" s="98"/>
      <c r="GS40" s="98"/>
      <c r="GT40" s="98"/>
      <c r="GU40" s="98"/>
      <c r="GV40" s="98"/>
      <c r="GW40" s="98"/>
      <c r="GX40" s="98"/>
      <c r="GY40" s="98"/>
      <c r="GZ40" s="98"/>
      <c r="HA40" s="98"/>
      <c r="HB40" s="98"/>
      <c r="HC40" s="98"/>
      <c r="HD40" s="98"/>
      <c r="HE40" s="98"/>
      <c r="HF40" s="98"/>
      <c r="HG40" s="98"/>
      <c r="HH40" s="98"/>
      <c r="HI40" s="98"/>
      <c r="HJ40" s="98"/>
      <c r="HK40" s="98"/>
      <c r="HL40" s="98"/>
      <c r="HM40" s="98"/>
      <c r="HN40" s="98"/>
      <c r="HO40" s="98"/>
      <c r="HP40" s="98"/>
      <c r="HQ40" s="98"/>
      <c r="HR40" s="98"/>
      <c r="HS40" s="98"/>
      <c r="HT40" s="98"/>
      <c r="HU40" s="98"/>
      <c r="HV40" s="98"/>
      <c r="HW40" s="98"/>
      <c r="HX40" s="98"/>
      <c r="HY40" s="98"/>
      <c r="HZ40" s="98"/>
      <c r="IA40" s="98"/>
      <c r="IB40" s="98"/>
      <c r="IC40" s="98"/>
      <c r="ID40" s="98"/>
      <c r="IE40" s="98"/>
      <c r="IF40" s="98"/>
      <c r="IG40" s="98"/>
      <c r="IH40" s="98"/>
      <c r="II40" s="98"/>
      <c r="IJ40" s="98"/>
      <c r="IK40" s="98"/>
      <c r="IL40" s="98"/>
      <c r="IM40" s="98"/>
      <c r="IN40" s="98"/>
      <c r="IO40" s="98"/>
      <c r="IP40" s="98"/>
      <c r="IQ40" s="98"/>
      <c r="IR40" s="98"/>
      <c r="IS40" s="98"/>
      <c r="IT40" s="98"/>
      <c r="IU40" s="98"/>
      <c r="IV40" s="98"/>
      <c r="IW40" s="98"/>
      <c r="IX40" s="98"/>
      <c r="IY40" s="98"/>
      <c r="IZ40" s="98"/>
    </row>
    <row r="41" spans="1:260" s="103" customFormat="1">
      <c r="A41" s="138"/>
      <c r="B41" s="139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98"/>
      <c r="AO41" s="98"/>
      <c r="AP41" s="98"/>
      <c r="AQ41" s="98"/>
      <c r="AR41" s="98"/>
      <c r="AS41" s="98"/>
      <c r="AT41" s="98"/>
      <c r="AU41" s="98"/>
      <c r="AV41" s="98"/>
      <c r="AW41" s="98"/>
      <c r="AX41" s="98"/>
      <c r="AY41" s="98"/>
      <c r="AZ41" s="98"/>
      <c r="BA41" s="98"/>
      <c r="BB41" s="98"/>
      <c r="BC41" s="98"/>
      <c r="BD41" s="98"/>
      <c r="BE41" s="98"/>
      <c r="BF41" s="98"/>
      <c r="BG41" s="98"/>
      <c r="BH41" s="98"/>
      <c r="BI41" s="98"/>
      <c r="BJ41" s="98"/>
      <c r="BK41" s="98"/>
      <c r="BL41" s="98"/>
      <c r="BM41" s="98"/>
      <c r="BN41" s="98"/>
      <c r="BO41" s="98"/>
      <c r="BP41" s="98"/>
      <c r="BQ41" s="98"/>
      <c r="BR41" s="98"/>
      <c r="BS41" s="98"/>
      <c r="BT41" s="98"/>
      <c r="BU41" s="98"/>
      <c r="BV41" s="98"/>
      <c r="BW41" s="98"/>
      <c r="BX41" s="98"/>
      <c r="BY41" s="98"/>
      <c r="BZ41" s="98"/>
      <c r="CA41" s="98"/>
      <c r="CB41" s="98"/>
      <c r="CC41" s="98"/>
      <c r="CD41" s="98"/>
      <c r="CE41" s="98"/>
      <c r="CF41" s="98"/>
      <c r="CG41" s="98"/>
      <c r="CH41" s="98"/>
      <c r="CI41" s="98"/>
      <c r="CJ41" s="98"/>
      <c r="CK41" s="98"/>
      <c r="CL41" s="98"/>
      <c r="CM41" s="98"/>
      <c r="CN41" s="98"/>
      <c r="CO41" s="98"/>
      <c r="CP41" s="98"/>
      <c r="CQ41" s="98"/>
      <c r="CR41" s="98"/>
      <c r="CS41" s="98"/>
      <c r="CT41" s="98"/>
      <c r="CU41" s="98"/>
      <c r="CV41" s="98"/>
      <c r="CW41" s="98"/>
      <c r="CX41" s="98"/>
      <c r="CY41" s="98"/>
      <c r="CZ41" s="98"/>
      <c r="DA41" s="98"/>
      <c r="DB41" s="98"/>
      <c r="DC41" s="98"/>
      <c r="DD41" s="98"/>
      <c r="DE41" s="98"/>
      <c r="DF41" s="98"/>
      <c r="DG41" s="98"/>
      <c r="DH41" s="98"/>
      <c r="DI41" s="98"/>
      <c r="DJ41" s="98"/>
      <c r="DK41" s="98"/>
      <c r="DL41" s="98"/>
      <c r="DM41" s="98"/>
      <c r="DN41" s="98"/>
      <c r="DO41" s="98"/>
      <c r="DP41" s="98"/>
      <c r="DQ41" s="98"/>
      <c r="DR41" s="98"/>
      <c r="DS41" s="98"/>
      <c r="DT41" s="98"/>
      <c r="DU41" s="98"/>
      <c r="DV41" s="98"/>
      <c r="DW41" s="98"/>
      <c r="DX41" s="98"/>
      <c r="DY41" s="98"/>
      <c r="DZ41" s="98"/>
      <c r="EA41" s="98"/>
      <c r="EB41" s="98"/>
      <c r="EC41" s="98"/>
      <c r="ED41" s="98"/>
      <c r="EE41" s="98"/>
      <c r="EF41" s="98"/>
      <c r="EG41" s="98"/>
      <c r="EH41" s="98"/>
      <c r="EI41" s="98"/>
      <c r="EJ41" s="98"/>
      <c r="EK41" s="98"/>
      <c r="EL41" s="98"/>
      <c r="EM41" s="98"/>
      <c r="EN41" s="98"/>
      <c r="EO41" s="98"/>
      <c r="EP41" s="98"/>
      <c r="EQ41" s="98"/>
      <c r="ER41" s="98"/>
      <c r="ES41" s="98"/>
      <c r="ET41" s="98"/>
      <c r="EU41" s="98"/>
      <c r="EV41" s="98"/>
      <c r="EW41" s="98"/>
      <c r="EX41" s="98"/>
      <c r="EY41" s="98"/>
      <c r="EZ41" s="98"/>
      <c r="FA41" s="98"/>
      <c r="FB41" s="98"/>
      <c r="FC41" s="98"/>
      <c r="FD41" s="98"/>
      <c r="FE41" s="98"/>
      <c r="FF41" s="98"/>
      <c r="FG41" s="98"/>
      <c r="FH41" s="98"/>
      <c r="FI41" s="98"/>
      <c r="FJ41" s="98"/>
      <c r="FK41" s="98"/>
      <c r="FL41" s="98"/>
      <c r="FM41" s="98"/>
      <c r="FN41" s="98"/>
      <c r="FO41" s="98"/>
      <c r="FP41" s="98"/>
      <c r="FQ41" s="98"/>
      <c r="FR41" s="98"/>
      <c r="FS41" s="98"/>
      <c r="FT41" s="98"/>
      <c r="FU41" s="98"/>
      <c r="FV41" s="98"/>
      <c r="FW41" s="98"/>
      <c r="FX41" s="98"/>
      <c r="FY41" s="98"/>
      <c r="FZ41" s="98"/>
      <c r="GA41" s="98"/>
      <c r="GB41" s="98"/>
      <c r="GC41" s="98"/>
      <c r="GD41" s="98"/>
      <c r="GE41" s="98"/>
      <c r="GF41" s="98"/>
      <c r="GG41" s="98"/>
      <c r="GH41" s="98"/>
      <c r="GI41" s="98"/>
      <c r="GJ41" s="98"/>
      <c r="GK41" s="98"/>
      <c r="GL41" s="98"/>
      <c r="GM41" s="98"/>
      <c r="GN41" s="98"/>
      <c r="GO41" s="98"/>
      <c r="GP41" s="98"/>
      <c r="GQ41" s="98"/>
      <c r="GR41" s="98"/>
      <c r="GS41" s="98"/>
      <c r="GT41" s="98"/>
      <c r="GU41" s="98"/>
      <c r="GV41" s="98"/>
      <c r="GW41" s="98"/>
      <c r="GX41" s="98"/>
      <c r="GY41" s="98"/>
      <c r="GZ41" s="98"/>
      <c r="HA41" s="98"/>
      <c r="HB41" s="98"/>
      <c r="HC41" s="98"/>
      <c r="HD41" s="98"/>
      <c r="HE41" s="98"/>
      <c r="HF41" s="98"/>
      <c r="HG41" s="98"/>
      <c r="HH41" s="98"/>
      <c r="HI41" s="98"/>
      <c r="HJ41" s="98"/>
      <c r="HK41" s="98"/>
      <c r="HL41" s="98"/>
      <c r="HM41" s="98"/>
      <c r="HN41" s="98"/>
      <c r="HO41" s="98"/>
      <c r="HP41" s="98"/>
      <c r="HQ41" s="98"/>
      <c r="HR41" s="98"/>
      <c r="HS41" s="98"/>
      <c r="HT41" s="98"/>
      <c r="HU41" s="98"/>
      <c r="HV41" s="98"/>
      <c r="HW41" s="98"/>
      <c r="HX41" s="98"/>
      <c r="HY41" s="98"/>
      <c r="HZ41" s="98"/>
      <c r="IA41" s="98"/>
      <c r="IB41" s="98"/>
      <c r="IC41" s="98"/>
      <c r="ID41" s="98"/>
      <c r="IE41" s="98"/>
      <c r="IF41" s="98"/>
      <c r="IG41" s="98"/>
      <c r="IH41" s="98"/>
      <c r="II41" s="98"/>
      <c r="IJ41" s="98"/>
      <c r="IK41" s="98"/>
      <c r="IL41" s="98"/>
      <c r="IM41" s="98"/>
      <c r="IN41" s="98"/>
      <c r="IO41" s="98"/>
      <c r="IP41" s="98"/>
      <c r="IQ41" s="98"/>
      <c r="IR41" s="98"/>
      <c r="IS41" s="98"/>
      <c r="IT41" s="98"/>
      <c r="IU41" s="98"/>
      <c r="IV41" s="98"/>
      <c r="IW41" s="98"/>
      <c r="IX41" s="98"/>
      <c r="IY41" s="98"/>
      <c r="IZ41" s="98"/>
    </row>
    <row r="42" spans="1:260" s="103" customFormat="1">
      <c r="A42" s="138"/>
      <c r="B42" s="139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98"/>
      <c r="AL42" s="98"/>
      <c r="AM42" s="98"/>
      <c r="AN42" s="98"/>
      <c r="AO42" s="98"/>
      <c r="AP42" s="98"/>
      <c r="AQ42" s="98"/>
      <c r="AR42" s="98"/>
      <c r="AS42" s="98"/>
      <c r="AT42" s="98"/>
      <c r="AU42" s="98"/>
      <c r="AV42" s="98"/>
      <c r="AW42" s="98"/>
      <c r="AX42" s="98"/>
      <c r="AY42" s="98"/>
      <c r="AZ42" s="98"/>
      <c r="BA42" s="98"/>
      <c r="BB42" s="98"/>
      <c r="BC42" s="98"/>
      <c r="BD42" s="98"/>
      <c r="BE42" s="98"/>
      <c r="BF42" s="98"/>
      <c r="BG42" s="98"/>
      <c r="BH42" s="98"/>
      <c r="BI42" s="98"/>
      <c r="BJ42" s="98"/>
      <c r="BK42" s="98"/>
      <c r="BL42" s="98"/>
      <c r="BM42" s="98"/>
      <c r="BN42" s="98"/>
      <c r="BO42" s="98"/>
      <c r="BP42" s="98"/>
      <c r="BQ42" s="98"/>
      <c r="BR42" s="98"/>
      <c r="BS42" s="98"/>
      <c r="BT42" s="98"/>
      <c r="BU42" s="98"/>
      <c r="BV42" s="98"/>
      <c r="BW42" s="98"/>
      <c r="BX42" s="98"/>
      <c r="BY42" s="98"/>
      <c r="BZ42" s="98"/>
      <c r="CA42" s="98"/>
      <c r="CB42" s="98"/>
      <c r="CC42" s="98"/>
      <c r="CD42" s="98"/>
      <c r="CE42" s="98"/>
      <c r="CF42" s="98"/>
      <c r="CG42" s="98"/>
      <c r="CH42" s="98"/>
      <c r="CI42" s="98"/>
      <c r="CJ42" s="98"/>
      <c r="CK42" s="98"/>
      <c r="CL42" s="98"/>
      <c r="CM42" s="98"/>
      <c r="CN42" s="98"/>
      <c r="CO42" s="98"/>
      <c r="CP42" s="98"/>
      <c r="CQ42" s="98"/>
      <c r="CR42" s="98"/>
      <c r="CS42" s="98"/>
      <c r="CT42" s="98"/>
      <c r="CU42" s="98"/>
      <c r="CV42" s="98"/>
      <c r="CW42" s="98"/>
      <c r="CX42" s="98"/>
      <c r="CY42" s="98"/>
      <c r="CZ42" s="98"/>
      <c r="DA42" s="98"/>
      <c r="DB42" s="98"/>
      <c r="DC42" s="98"/>
      <c r="DD42" s="98"/>
      <c r="DE42" s="98"/>
      <c r="DF42" s="98"/>
      <c r="DG42" s="98"/>
      <c r="DH42" s="98"/>
      <c r="DI42" s="98"/>
      <c r="DJ42" s="98"/>
      <c r="DK42" s="98"/>
      <c r="DL42" s="98"/>
      <c r="DM42" s="98"/>
      <c r="DN42" s="98"/>
      <c r="DO42" s="98"/>
      <c r="DP42" s="98"/>
      <c r="DQ42" s="98"/>
      <c r="DR42" s="98"/>
      <c r="DS42" s="98"/>
      <c r="DT42" s="98"/>
      <c r="DU42" s="98"/>
      <c r="DV42" s="98"/>
      <c r="DW42" s="98"/>
      <c r="DX42" s="98"/>
      <c r="DY42" s="98"/>
      <c r="DZ42" s="98"/>
      <c r="EA42" s="98"/>
      <c r="EB42" s="98"/>
      <c r="EC42" s="98"/>
      <c r="ED42" s="98"/>
      <c r="EE42" s="98"/>
      <c r="EF42" s="98"/>
      <c r="EG42" s="98"/>
      <c r="EH42" s="98"/>
      <c r="EI42" s="98"/>
      <c r="EJ42" s="98"/>
      <c r="EK42" s="98"/>
      <c r="EL42" s="98"/>
      <c r="EM42" s="98"/>
      <c r="EN42" s="98"/>
      <c r="EO42" s="98"/>
      <c r="EP42" s="98"/>
      <c r="EQ42" s="98"/>
      <c r="ER42" s="98"/>
      <c r="ES42" s="98"/>
      <c r="ET42" s="98"/>
      <c r="EU42" s="98"/>
      <c r="EV42" s="98"/>
      <c r="EW42" s="98"/>
      <c r="EX42" s="98"/>
      <c r="EY42" s="98"/>
      <c r="EZ42" s="98"/>
      <c r="FA42" s="98"/>
      <c r="FB42" s="98"/>
      <c r="FC42" s="98"/>
      <c r="FD42" s="98"/>
      <c r="FE42" s="98"/>
      <c r="FF42" s="98"/>
      <c r="FG42" s="98"/>
      <c r="FH42" s="98"/>
      <c r="FI42" s="98"/>
      <c r="FJ42" s="98"/>
      <c r="FK42" s="98"/>
      <c r="FL42" s="98"/>
      <c r="FM42" s="98"/>
      <c r="FN42" s="98"/>
      <c r="FO42" s="98"/>
      <c r="FP42" s="98"/>
      <c r="FQ42" s="98"/>
      <c r="FR42" s="98"/>
      <c r="FS42" s="98"/>
      <c r="FT42" s="98"/>
      <c r="FU42" s="98"/>
      <c r="FV42" s="98"/>
      <c r="FW42" s="98"/>
      <c r="FX42" s="98"/>
      <c r="FY42" s="98"/>
      <c r="FZ42" s="98"/>
      <c r="GA42" s="98"/>
      <c r="GB42" s="98"/>
      <c r="GC42" s="98"/>
      <c r="GD42" s="98"/>
      <c r="GE42" s="98"/>
      <c r="GF42" s="98"/>
      <c r="GG42" s="98"/>
      <c r="GH42" s="98"/>
      <c r="GI42" s="98"/>
      <c r="GJ42" s="98"/>
      <c r="GK42" s="98"/>
      <c r="GL42" s="98"/>
      <c r="GM42" s="98"/>
      <c r="GN42" s="98"/>
      <c r="GO42" s="98"/>
      <c r="GP42" s="98"/>
      <c r="GQ42" s="98"/>
      <c r="GR42" s="98"/>
      <c r="GS42" s="98"/>
      <c r="GT42" s="98"/>
      <c r="GU42" s="98"/>
      <c r="GV42" s="98"/>
      <c r="GW42" s="98"/>
      <c r="GX42" s="98"/>
      <c r="GY42" s="98"/>
      <c r="GZ42" s="98"/>
      <c r="HA42" s="98"/>
      <c r="HB42" s="98"/>
      <c r="HC42" s="98"/>
      <c r="HD42" s="98"/>
      <c r="HE42" s="98"/>
      <c r="HF42" s="98"/>
      <c r="HG42" s="98"/>
      <c r="HH42" s="98"/>
      <c r="HI42" s="98"/>
      <c r="HJ42" s="98"/>
      <c r="HK42" s="98"/>
      <c r="HL42" s="98"/>
      <c r="HM42" s="98"/>
      <c r="HN42" s="98"/>
      <c r="HO42" s="98"/>
      <c r="HP42" s="98"/>
      <c r="HQ42" s="98"/>
      <c r="HR42" s="98"/>
      <c r="HS42" s="98"/>
      <c r="HT42" s="98"/>
      <c r="HU42" s="98"/>
      <c r="HV42" s="98"/>
      <c r="HW42" s="98"/>
      <c r="HX42" s="98"/>
      <c r="HY42" s="98"/>
      <c r="HZ42" s="98"/>
      <c r="IA42" s="98"/>
      <c r="IB42" s="98"/>
      <c r="IC42" s="98"/>
      <c r="ID42" s="98"/>
      <c r="IE42" s="98"/>
      <c r="IF42" s="98"/>
      <c r="IG42" s="98"/>
      <c r="IH42" s="98"/>
      <c r="II42" s="98"/>
      <c r="IJ42" s="98"/>
      <c r="IK42" s="98"/>
      <c r="IL42" s="98"/>
      <c r="IM42" s="98"/>
      <c r="IN42" s="98"/>
      <c r="IO42" s="98"/>
      <c r="IP42" s="98"/>
      <c r="IQ42" s="98"/>
      <c r="IR42" s="98"/>
      <c r="IS42" s="98"/>
      <c r="IT42" s="98"/>
      <c r="IU42" s="98"/>
      <c r="IV42" s="98"/>
      <c r="IW42" s="98"/>
      <c r="IX42" s="98"/>
      <c r="IY42" s="98"/>
      <c r="IZ42" s="98"/>
    </row>
    <row r="43" spans="1:260">
      <c r="A43" s="40"/>
      <c r="B43" s="41"/>
    </row>
    <row r="44" spans="1:260">
      <c r="A44" s="40"/>
      <c r="B44" s="41"/>
    </row>
    <row r="45" spans="1:260">
      <c r="A45" s="40"/>
      <c r="B45" s="41"/>
    </row>
    <row r="46" spans="1:260">
      <c r="A46" s="40"/>
      <c r="B46" s="41"/>
    </row>
    <row r="47" spans="1:260">
      <c r="A47" s="40"/>
      <c r="B47" s="41"/>
    </row>
    <row r="48" spans="1:260">
      <c r="A48" s="40"/>
      <c r="B48" s="41"/>
    </row>
    <row r="49" spans="1:2">
      <c r="A49" s="40"/>
      <c r="B49" s="41"/>
    </row>
    <row r="50" spans="1:2">
      <c r="A50" s="40"/>
      <c r="B50" s="41"/>
    </row>
    <row r="51" spans="1:2">
      <c r="A51" s="40"/>
      <c r="B51" s="41"/>
    </row>
    <row r="52" spans="1:2">
      <c r="A52" s="40"/>
      <c r="B52" s="41"/>
    </row>
    <row r="53" spans="1:2">
      <c r="A53" s="40"/>
      <c r="B53" s="41"/>
    </row>
    <row r="54" spans="1:2">
      <c r="A54" s="40"/>
      <c r="B54" s="41"/>
    </row>
    <row r="55" spans="1:2">
      <c r="A55" s="40"/>
      <c r="B55" s="41"/>
    </row>
    <row r="56" spans="1:2">
      <c r="A56" s="40"/>
      <c r="B56" s="41"/>
    </row>
    <row r="57" spans="1:2">
      <c r="A57" s="40"/>
      <c r="B57" s="41"/>
    </row>
    <row r="58" spans="1:2">
      <c r="A58" s="40"/>
      <c r="B58" s="41"/>
    </row>
    <row r="59" spans="1:2">
      <c r="A59" s="40"/>
      <c r="B59" s="41"/>
    </row>
    <row r="60" spans="1:2">
      <c r="A60" s="40"/>
      <c r="B60" s="41"/>
    </row>
    <row r="61" spans="1:2">
      <c r="A61" s="40"/>
      <c r="B61" s="41"/>
    </row>
    <row r="62" spans="1:2">
      <c r="A62" s="40"/>
      <c r="B62" s="41"/>
    </row>
    <row r="63" spans="1:2">
      <c r="A63" s="40"/>
      <c r="B63" s="41"/>
    </row>
    <row r="64" spans="1:2">
      <c r="A64" s="40"/>
      <c r="B64" s="41"/>
    </row>
    <row r="65" spans="1:2">
      <c r="A65" s="40"/>
      <c r="B65" s="41"/>
    </row>
    <row r="66" spans="1:2">
      <c r="A66" s="40"/>
      <c r="B66" s="41"/>
    </row>
    <row r="67" spans="1:2">
      <c r="A67" s="40"/>
      <c r="B67" s="41"/>
    </row>
    <row r="68" spans="1:2">
      <c r="A68" s="40"/>
      <c r="B68" s="41"/>
    </row>
    <row r="69" spans="1:2">
      <c r="A69" s="40"/>
      <c r="B69" s="41"/>
    </row>
    <row r="70" spans="1:2">
      <c r="A70" s="40"/>
      <c r="B70" s="41"/>
    </row>
    <row r="71" spans="1:2">
      <c r="A71" s="40"/>
      <c r="B71" s="41"/>
    </row>
    <row r="72" spans="1:2">
      <c r="A72" s="40"/>
      <c r="B72" s="41"/>
    </row>
    <row r="73" spans="1:2">
      <c r="A73" s="40"/>
      <c r="B73" s="41"/>
    </row>
    <row r="74" spans="1:2">
      <c r="A74" s="40"/>
      <c r="B74" s="41"/>
    </row>
    <row r="75" spans="1:2">
      <c r="A75" s="40"/>
      <c r="B75" s="41"/>
    </row>
    <row r="76" spans="1:2">
      <c r="A76" s="40"/>
      <c r="B76" s="41"/>
    </row>
    <row r="77" spans="1:2">
      <c r="A77" s="40"/>
      <c r="B77" s="41"/>
    </row>
    <row r="78" spans="1:2">
      <c r="A78" s="40"/>
      <c r="B78" s="41"/>
    </row>
    <row r="79" spans="1:2">
      <c r="A79" s="40"/>
      <c r="B79" s="41"/>
    </row>
    <row r="80" spans="1:2">
      <c r="A80" s="40"/>
      <c r="B80" s="41"/>
    </row>
    <row r="81" spans="1:25">
      <c r="A81" s="40"/>
      <c r="B81" s="41"/>
    </row>
    <row r="82" spans="1:25">
      <c r="A82" s="40"/>
      <c r="B82" s="41"/>
    </row>
    <row r="83" spans="1:25">
      <c r="A83" s="40"/>
      <c r="B83" s="41"/>
    </row>
    <row r="84" spans="1:25">
      <c r="A84" s="40"/>
      <c r="B84" s="41"/>
    </row>
    <row r="85" spans="1:25">
      <c r="A85" s="40"/>
      <c r="B85" s="41"/>
    </row>
    <row r="86" spans="1:25">
      <c r="A86" s="40"/>
      <c r="B86" s="41"/>
    </row>
    <row r="87" spans="1:25">
      <c r="A87" s="40"/>
      <c r="B87" s="41"/>
    </row>
    <row r="88" spans="1:25">
      <c r="A88" s="40"/>
      <c r="B88" s="41"/>
    </row>
    <row r="90" spans="1:25">
      <c r="A90" s="262"/>
      <c r="B90" s="262"/>
      <c r="C90" s="262"/>
      <c r="D90" s="262"/>
      <c r="E90" s="262"/>
      <c r="F90" s="262"/>
      <c r="G90" s="262"/>
      <c r="H90" s="262"/>
      <c r="I90" s="262"/>
      <c r="J90" s="262"/>
      <c r="K90" s="262"/>
      <c r="L90" s="262"/>
      <c r="M90" s="262"/>
      <c r="N90" s="262"/>
      <c r="O90" s="262"/>
      <c r="P90" s="262"/>
      <c r="Q90" s="262"/>
      <c r="R90" s="262"/>
      <c r="S90" s="262"/>
      <c r="T90" s="262"/>
      <c r="U90" s="262"/>
      <c r="V90" s="262"/>
      <c r="W90" s="262"/>
      <c r="X90" s="262"/>
      <c r="Y90" s="262"/>
    </row>
  </sheetData>
  <mergeCells count="29">
    <mergeCell ref="A4:M4"/>
    <mergeCell ref="A5:M5"/>
    <mergeCell ref="A7:M7"/>
    <mergeCell ref="A8:M8"/>
    <mergeCell ref="A9:Y9"/>
    <mergeCell ref="A36:AF36"/>
    <mergeCell ref="A90:Y90"/>
    <mergeCell ref="A10:A14"/>
    <mergeCell ref="B10:B14"/>
    <mergeCell ref="C10:C14"/>
    <mergeCell ref="H12:I12"/>
    <mergeCell ref="L12:M12"/>
    <mergeCell ref="P12:Q12"/>
    <mergeCell ref="X12:Y12"/>
    <mergeCell ref="E13:E14"/>
    <mergeCell ref="T12:U12"/>
    <mergeCell ref="V11:Y11"/>
    <mergeCell ref="V12:W12"/>
    <mergeCell ref="D13:D14"/>
    <mergeCell ref="D10:E12"/>
    <mergeCell ref="F10:Y10"/>
    <mergeCell ref="R11:U11"/>
    <mergeCell ref="R12:S12"/>
    <mergeCell ref="F11:I11"/>
    <mergeCell ref="F12:G12"/>
    <mergeCell ref="J11:M11"/>
    <mergeCell ref="J12:K12"/>
    <mergeCell ref="N11:Q11"/>
    <mergeCell ref="N12:O12"/>
  </mergeCells>
  <pageMargins left="0.70866141732283472" right="0" top="0.74803149606299213" bottom="0.74803149606299213" header="0.51181102362204722" footer="0.51181102362204722"/>
  <pageSetup paperSize="9" scale="5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B63"/>
  <sheetViews>
    <sheetView tabSelected="1" view="pageBreakPreview" topLeftCell="A17" zoomScale="112" zoomScaleNormal="85" zoomScaleSheetLayoutView="112" zoomScalePageLayoutView="85" workbookViewId="0">
      <selection activeCell="M17" sqref="M1:M1048576"/>
    </sheetView>
  </sheetViews>
  <sheetFormatPr defaultColWidth="83.28515625" defaultRowHeight="15.75"/>
  <cols>
    <col min="1" max="1" width="10" style="61" customWidth="1"/>
    <col min="2" max="2" width="69.28515625" style="62" customWidth="1"/>
    <col min="3" max="3" width="16.28515625" style="62" customWidth="1"/>
    <col min="4" max="5" width="18.7109375" style="63" customWidth="1"/>
    <col min="6" max="11" width="19.28515625" style="63" customWidth="1"/>
    <col min="12" max="12" width="20.140625" style="63" customWidth="1"/>
    <col min="13" max="13" width="22" style="63" customWidth="1"/>
    <col min="14" max="259" width="10.140625" style="63" customWidth="1"/>
    <col min="260" max="260" width="10" style="63" customWidth="1"/>
    <col min="261" max="262" width="82.85546875" style="63" customWidth="1"/>
  </cols>
  <sheetData>
    <row r="1" spans="1:55" ht="18.75">
      <c r="A1" s="7"/>
      <c r="B1" s="7"/>
      <c r="C1" s="187"/>
      <c r="D1" s="7"/>
      <c r="E1" s="187"/>
      <c r="F1" s="7"/>
      <c r="G1" s="187"/>
      <c r="H1" s="7"/>
      <c r="I1" s="187"/>
      <c r="J1" s="162"/>
      <c r="K1" s="187"/>
      <c r="L1" s="9" t="s">
        <v>106</v>
      </c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W1" s="7"/>
      <c r="AX1" s="7"/>
      <c r="AY1" s="7"/>
      <c r="AZ1" s="7"/>
      <c r="BA1" s="7"/>
      <c r="BB1" s="7"/>
      <c r="BC1" s="7"/>
    </row>
    <row r="2" spans="1:55" ht="18.75">
      <c r="A2" s="7"/>
      <c r="B2" s="7"/>
      <c r="C2" s="187"/>
      <c r="D2" s="7"/>
      <c r="E2" s="187"/>
      <c r="F2" s="7"/>
      <c r="G2" s="187"/>
      <c r="H2" s="7"/>
      <c r="I2" s="187"/>
      <c r="J2" s="162"/>
      <c r="K2" s="187"/>
      <c r="L2" s="10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W2" s="7"/>
      <c r="AX2" s="7"/>
      <c r="AY2" s="7"/>
      <c r="AZ2" s="7"/>
      <c r="BA2" s="7"/>
      <c r="BB2" s="7"/>
      <c r="BC2" s="7"/>
    </row>
    <row r="3" spans="1:55" ht="18.75">
      <c r="A3" s="7"/>
      <c r="B3" s="7"/>
      <c r="C3" s="187"/>
      <c r="D3" s="7"/>
      <c r="E3" s="187"/>
      <c r="F3" s="7"/>
      <c r="G3" s="187"/>
      <c r="H3" s="7"/>
      <c r="I3" s="187"/>
      <c r="J3" s="162"/>
      <c r="K3" s="187"/>
      <c r="L3" s="10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W3" s="7"/>
      <c r="AX3" s="7"/>
      <c r="AY3" s="7"/>
      <c r="AZ3" s="7"/>
      <c r="BA3" s="7"/>
      <c r="BB3" s="7"/>
      <c r="BC3" s="7"/>
    </row>
    <row r="4" spans="1:55" ht="18.75">
      <c r="A4" s="7"/>
      <c r="B4" s="7"/>
      <c r="C4" s="187"/>
      <c r="D4" s="7"/>
      <c r="E4" s="187"/>
      <c r="F4" s="7"/>
      <c r="G4" s="187"/>
      <c r="H4" s="7"/>
      <c r="I4" s="187"/>
      <c r="J4" s="162"/>
      <c r="K4" s="187"/>
      <c r="L4" s="10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W4" s="7"/>
      <c r="AX4" s="7"/>
      <c r="AY4" s="7"/>
      <c r="AZ4" s="7"/>
      <c r="BA4" s="7"/>
      <c r="BB4" s="7"/>
      <c r="BC4" s="7"/>
    </row>
    <row r="5" spans="1:55" ht="15.75" customHeight="1">
      <c r="A5" s="285" t="s">
        <v>90</v>
      </c>
      <c r="B5" s="285"/>
      <c r="C5" s="285"/>
      <c r="D5" s="285"/>
      <c r="E5" s="285"/>
      <c r="F5" s="285"/>
      <c r="G5" s="285"/>
      <c r="H5" s="285"/>
      <c r="I5" s="285"/>
      <c r="J5" s="285"/>
      <c r="K5" s="285"/>
      <c r="L5" s="285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</row>
    <row r="6" spans="1:55" ht="15.75" customHeight="1">
      <c r="A6" s="286" t="s">
        <v>107</v>
      </c>
      <c r="B6" s="286"/>
      <c r="C6" s="286"/>
      <c r="D6" s="286"/>
      <c r="E6" s="286"/>
      <c r="F6" s="286"/>
      <c r="G6" s="286"/>
      <c r="H6" s="286"/>
      <c r="I6" s="286"/>
      <c r="J6" s="286"/>
      <c r="K6" s="286"/>
      <c r="L6" s="286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7"/>
      <c r="AX6" s="7"/>
      <c r="AY6" s="7"/>
      <c r="AZ6" s="7"/>
      <c r="BA6" s="7"/>
      <c r="BB6" s="7"/>
      <c r="BC6" s="7"/>
    </row>
    <row r="7" spans="1:55" ht="15.75" customHeight="1">
      <c r="A7" s="287" t="str">
        <f>прил.1!A6</f>
        <v>ООО «Энергосбыт Запорожье»</v>
      </c>
      <c r="B7" s="287"/>
      <c r="C7" s="287"/>
      <c r="D7" s="287"/>
      <c r="E7" s="287"/>
      <c r="F7" s="287"/>
      <c r="G7" s="287"/>
      <c r="H7" s="287"/>
      <c r="I7" s="287"/>
      <c r="J7" s="287"/>
      <c r="K7" s="287"/>
      <c r="L7" s="287"/>
    </row>
    <row r="8" spans="1:55" ht="18.75">
      <c r="A8" s="288"/>
      <c r="B8" s="288"/>
      <c r="C8" s="288"/>
      <c r="D8" s="288"/>
      <c r="E8" s="288"/>
      <c r="F8" s="288"/>
      <c r="G8" s="288"/>
      <c r="H8" s="288"/>
      <c r="I8" s="288"/>
      <c r="J8" s="288"/>
      <c r="K8" s="288"/>
      <c r="L8" s="288"/>
    </row>
    <row r="9" spans="1:55" ht="15.75" customHeight="1">
      <c r="A9" s="289" t="s">
        <v>4</v>
      </c>
      <c r="B9" s="289"/>
      <c r="C9" s="289"/>
      <c r="D9" s="289"/>
      <c r="E9" s="289"/>
      <c r="F9" s="289"/>
      <c r="G9" s="289"/>
      <c r="H9" s="289"/>
      <c r="I9" s="289"/>
      <c r="J9" s="289"/>
      <c r="K9" s="289"/>
      <c r="L9" s="289"/>
    </row>
    <row r="10" spans="1:55" ht="15.75" customHeight="1">
      <c r="A10" s="275"/>
      <c r="B10" s="275"/>
      <c r="C10" s="275"/>
      <c r="D10" s="275"/>
      <c r="E10" s="275"/>
      <c r="F10" s="275"/>
      <c r="G10" s="275"/>
      <c r="H10" s="275"/>
      <c r="I10" s="275"/>
      <c r="J10" s="275"/>
      <c r="K10" s="275"/>
      <c r="L10" s="275"/>
    </row>
    <row r="11" spans="1:55" ht="15.75" customHeight="1">
      <c r="A11" s="276" t="s">
        <v>108</v>
      </c>
      <c r="B11" s="276"/>
      <c r="C11" s="276"/>
      <c r="D11" s="276"/>
      <c r="E11" s="276"/>
      <c r="F11" s="276"/>
      <c r="G11" s="276"/>
      <c r="H11" s="276"/>
      <c r="I11" s="276"/>
      <c r="J11" s="276"/>
      <c r="K11" s="276"/>
      <c r="L11" s="276"/>
      <c r="P11" s="62"/>
      <c r="U11" s="62"/>
      <c r="Z11" s="62"/>
      <c r="AE11" s="62"/>
      <c r="AJ11" s="62"/>
    </row>
    <row r="12" spans="1:55" ht="15.75" customHeight="1">
      <c r="A12" s="277" t="s">
        <v>109</v>
      </c>
      <c r="B12" s="277"/>
      <c r="C12" s="277"/>
      <c r="D12" s="277"/>
      <c r="E12" s="277"/>
      <c r="F12" s="277"/>
      <c r="G12" s="277"/>
      <c r="H12" s="277"/>
      <c r="I12" s="277"/>
      <c r="J12" s="277"/>
      <c r="K12" s="277"/>
      <c r="L12" s="277"/>
    </row>
    <row r="13" spans="1:55" s="63" customFormat="1" ht="16.5" thickBot="1">
      <c r="L13" s="66" t="s">
        <v>110</v>
      </c>
      <c r="AE13" s="67"/>
      <c r="AF13" s="67"/>
      <c r="AG13" s="67"/>
      <c r="AH13" s="67"/>
      <c r="AI13" s="67"/>
    </row>
    <row r="14" spans="1:55" ht="15.75" customHeight="1" thickBot="1">
      <c r="A14" s="278" t="s">
        <v>111</v>
      </c>
      <c r="B14" s="279" t="s">
        <v>112</v>
      </c>
      <c r="C14" s="280" t="s">
        <v>81</v>
      </c>
      <c r="D14" s="281"/>
      <c r="E14" s="280" t="s">
        <v>82</v>
      </c>
      <c r="F14" s="281"/>
      <c r="G14" s="282" t="s">
        <v>83</v>
      </c>
      <c r="H14" s="283"/>
      <c r="I14" s="282" t="s">
        <v>170</v>
      </c>
      <c r="J14" s="283"/>
      <c r="K14" s="282" t="s">
        <v>113</v>
      </c>
      <c r="L14" s="284"/>
      <c r="AE14" s="67"/>
      <c r="AF14" s="67"/>
      <c r="AG14" s="67"/>
      <c r="AH14" s="67"/>
      <c r="AI14" s="67"/>
    </row>
    <row r="15" spans="1:55" ht="25.5">
      <c r="A15" s="278"/>
      <c r="B15" s="279"/>
      <c r="C15" s="210" t="s">
        <v>13</v>
      </c>
      <c r="D15" s="68" t="s">
        <v>185</v>
      </c>
      <c r="E15" s="210" t="s">
        <v>13</v>
      </c>
      <c r="F15" s="68" t="s">
        <v>185</v>
      </c>
      <c r="G15" s="210" t="s">
        <v>13</v>
      </c>
      <c r="H15" s="68" t="s">
        <v>185</v>
      </c>
      <c r="I15" s="210" t="s">
        <v>13</v>
      </c>
      <c r="J15" s="68" t="s">
        <v>185</v>
      </c>
      <c r="K15" s="210" t="s">
        <v>13</v>
      </c>
      <c r="L15" s="68" t="s">
        <v>185</v>
      </c>
    </row>
    <row r="16" spans="1:55">
      <c r="A16" s="69">
        <v>1</v>
      </c>
      <c r="B16" s="70">
        <v>2</v>
      </c>
      <c r="C16" s="70">
        <v>3</v>
      </c>
      <c r="D16" s="71" t="s">
        <v>186</v>
      </c>
      <c r="E16" s="70">
        <v>4</v>
      </c>
      <c r="F16" s="71" t="s">
        <v>187</v>
      </c>
      <c r="G16" s="70">
        <v>5</v>
      </c>
      <c r="H16" s="71" t="s">
        <v>188</v>
      </c>
      <c r="I16" s="70">
        <v>6</v>
      </c>
      <c r="J16" s="71" t="s">
        <v>189</v>
      </c>
      <c r="K16" s="70">
        <v>7</v>
      </c>
      <c r="L16" s="71" t="s">
        <v>190</v>
      </c>
    </row>
    <row r="17" spans="1:12" s="72" customFormat="1" ht="32.1" customHeight="1">
      <c r="A17" s="274" t="s">
        <v>114</v>
      </c>
      <c r="B17" s="274"/>
      <c r="C17" s="194">
        <f t="shared" ref="C17:H17" si="0">C18+C43</f>
        <v>314.38</v>
      </c>
      <c r="D17" s="194">
        <f t="shared" si="0"/>
        <v>307.27999999999997</v>
      </c>
      <c r="E17" s="194">
        <f t="shared" si="0"/>
        <v>300.34000000000003</v>
      </c>
      <c r="F17" s="194">
        <f t="shared" si="0"/>
        <v>341.41999999999996</v>
      </c>
      <c r="G17" s="194">
        <f t="shared" si="0"/>
        <v>265.11</v>
      </c>
      <c r="H17" s="194">
        <f t="shared" si="0"/>
        <v>265.11</v>
      </c>
      <c r="I17" s="194"/>
      <c r="J17" s="194">
        <f>J18+J43</f>
        <v>203.5</v>
      </c>
      <c r="K17" s="195">
        <f>C17+E17+G17+I17</f>
        <v>879.83</v>
      </c>
      <c r="L17" s="195">
        <f>D17+F17+H17+J17</f>
        <v>1117.31</v>
      </c>
    </row>
    <row r="18" spans="1:12">
      <c r="A18" s="73" t="s">
        <v>115</v>
      </c>
      <c r="B18" s="74" t="s">
        <v>116</v>
      </c>
      <c r="C18" s="196">
        <f t="shared" ref="C18:H18" si="1">C19+C29+C39</f>
        <v>52.4</v>
      </c>
      <c r="D18" s="196">
        <f t="shared" si="1"/>
        <v>51.21</v>
      </c>
      <c r="E18" s="196">
        <f t="shared" si="1"/>
        <v>93.69</v>
      </c>
      <c r="F18" s="196">
        <f t="shared" si="1"/>
        <v>94.35</v>
      </c>
      <c r="G18" s="196">
        <f t="shared" si="1"/>
        <v>126.88</v>
      </c>
      <c r="H18" s="196">
        <f t="shared" si="1"/>
        <v>132.61000000000001</v>
      </c>
      <c r="I18" s="196"/>
      <c r="J18" s="196">
        <f>J19+J29+J39</f>
        <v>153.66</v>
      </c>
      <c r="K18" s="195">
        <f t="shared" ref="K18:K43" si="2">C18+E18+G18+I18</f>
        <v>272.97000000000003</v>
      </c>
      <c r="L18" s="195">
        <f t="shared" ref="L18:L43" si="3">D18+F18+H18+J18</f>
        <v>431.83000000000004</v>
      </c>
    </row>
    <row r="19" spans="1:12">
      <c r="A19" s="73" t="s">
        <v>117</v>
      </c>
      <c r="B19" s="75" t="s">
        <v>118</v>
      </c>
      <c r="C19" s="213"/>
      <c r="D19" s="196"/>
      <c r="E19" s="213"/>
      <c r="F19" s="196"/>
      <c r="G19" s="196"/>
      <c r="H19" s="196"/>
      <c r="I19" s="196"/>
      <c r="J19" s="196"/>
      <c r="K19" s="195"/>
      <c r="L19" s="195"/>
    </row>
    <row r="20" spans="1:12" ht="31.5">
      <c r="A20" s="73" t="s">
        <v>119</v>
      </c>
      <c r="B20" s="76" t="s">
        <v>120</v>
      </c>
      <c r="C20" s="196"/>
      <c r="D20" s="198"/>
      <c r="E20" s="196"/>
      <c r="F20" s="198"/>
      <c r="G20" s="198"/>
      <c r="H20" s="196"/>
      <c r="I20" s="196"/>
      <c r="J20" s="196"/>
      <c r="K20" s="195"/>
      <c r="L20" s="195"/>
    </row>
    <row r="21" spans="1:12" hidden="1">
      <c r="A21" s="73"/>
      <c r="B21" s="77"/>
      <c r="C21" s="196"/>
      <c r="D21" s="196"/>
      <c r="E21" s="196"/>
      <c r="F21" s="196"/>
      <c r="G21" s="196"/>
      <c r="H21" s="196"/>
      <c r="I21" s="196"/>
      <c r="J21" s="196"/>
      <c r="K21" s="195">
        <f t="shared" si="2"/>
        <v>0</v>
      </c>
      <c r="L21" s="195">
        <f t="shared" si="3"/>
        <v>0</v>
      </c>
    </row>
    <row r="22" spans="1:12" hidden="1">
      <c r="A22" s="73"/>
      <c r="B22" s="77"/>
      <c r="C22" s="196"/>
      <c r="D22" s="196"/>
      <c r="E22" s="196"/>
      <c r="F22" s="196"/>
      <c r="G22" s="196"/>
      <c r="H22" s="196"/>
      <c r="I22" s="196"/>
      <c r="J22" s="196"/>
      <c r="K22" s="195">
        <f t="shared" si="2"/>
        <v>0</v>
      </c>
      <c r="L22" s="195">
        <f t="shared" si="3"/>
        <v>0</v>
      </c>
    </row>
    <row r="23" spans="1:12" hidden="1">
      <c r="A23" s="73"/>
      <c r="B23" s="77"/>
      <c r="C23" s="196"/>
      <c r="D23" s="196"/>
      <c r="E23" s="196"/>
      <c r="F23" s="196"/>
      <c r="G23" s="196"/>
      <c r="H23" s="196"/>
      <c r="I23" s="196"/>
      <c r="J23" s="196"/>
      <c r="K23" s="195">
        <f t="shared" si="2"/>
        <v>0</v>
      </c>
      <c r="L23" s="195">
        <f t="shared" si="3"/>
        <v>0</v>
      </c>
    </row>
    <row r="24" spans="1:12" ht="31.5">
      <c r="A24" s="73" t="s">
        <v>121</v>
      </c>
      <c r="B24" s="76" t="s">
        <v>122</v>
      </c>
      <c r="C24" s="196"/>
      <c r="D24" s="196"/>
      <c r="E24" s="196"/>
      <c r="F24" s="196"/>
      <c r="G24" s="196"/>
      <c r="H24" s="196"/>
      <c r="I24" s="196"/>
      <c r="J24" s="196"/>
      <c r="K24" s="195"/>
      <c r="L24" s="195"/>
    </row>
    <row r="25" spans="1:12" hidden="1">
      <c r="A25" s="73"/>
      <c r="B25" s="76"/>
      <c r="C25" s="196"/>
      <c r="D25" s="196"/>
      <c r="E25" s="196"/>
      <c r="F25" s="196"/>
      <c r="G25" s="196"/>
      <c r="H25" s="196"/>
      <c r="I25" s="196"/>
      <c r="J25" s="196"/>
      <c r="K25" s="195">
        <f t="shared" si="2"/>
        <v>0</v>
      </c>
      <c r="L25" s="195">
        <f t="shared" si="3"/>
        <v>0</v>
      </c>
    </row>
    <row r="26" spans="1:12" hidden="1">
      <c r="A26" s="73"/>
      <c r="B26" s="77"/>
      <c r="C26" s="196"/>
      <c r="D26" s="196"/>
      <c r="E26" s="196"/>
      <c r="F26" s="196"/>
      <c r="G26" s="196"/>
      <c r="H26" s="196"/>
      <c r="I26" s="196"/>
      <c r="J26" s="196"/>
      <c r="K26" s="195">
        <f t="shared" si="2"/>
        <v>0</v>
      </c>
      <c r="L26" s="195">
        <f t="shared" si="3"/>
        <v>0</v>
      </c>
    </row>
    <row r="27" spans="1:12" hidden="1">
      <c r="A27" s="73"/>
      <c r="B27" s="77"/>
      <c r="C27" s="196"/>
      <c r="D27" s="196"/>
      <c r="E27" s="196"/>
      <c r="F27" s="196"/>
      <c r="G27" s="196"/>
      <c r="H27" s="196"/>
      <c r="I27" s="196"/>
      <c r="J27" s="196"/>
      <c r="K27" s="195">
        <f t="shared" si="2"/>
        <v>0</v>
      </c>
      <c r="L27" s="195">
        <f t="shared" si="3"/>
        <v>0</v>
      </c>
    </row>
    <row r="28" spans="1:12">
      <c r="A28" s="73" t="s">
        <v>123</v>
      </c>
      <c r="B28" s="76" t="s">
        <v>124</v>
      </c>
      <c r="C28" s="196"/>
      <c r="D28" s="196"/>
      <c r="E28" s="196"/>
      <c r="F28" s="196"/>
      <c r="G28" s="196"/>
      <c r="H28" s="196"/>
      <c r="I28" s="196"/>
      <c r="J28" s="196"/>
      <c r="K28" s="195"/>
      <c r="L28" s="195"/>
    </row>
    <row r="29" spans="1:12">
      <c r="A29" s="73" t="s">
        <v>125</v>
      </c>
      <c r="B29" s="76" t="s">
        <v>126</v>
      </c>
      <c r="C29" s="196">
        <v>0</v>
      </c>
      <c r="D29" s="196">
        <f>D31</f>
        <v>0</v>
      </c>
      <c r="E29" s="196">
        <v>43.63</v>
      </c>
      <c r="F29" s="196">
        <v>37.450000000000003</v>
      </c>
      <c r="G29" s="196">
        <v>82.69</v>
      </c>
      <c r="H29" s="196">
        <v>88.43</v>
      </c>
      <c r="I29" s="196"/>
      <c r="J29" s="196">
        <f>J31</f>
        <v>119.74</v>
      </c>
      <c r="K29" s="195">
        <f t="shared" si="2"/>
        <v>126.32</v>
      </c>
      <c r="L29" s="195">
        <f t="shared" si="3"/>
        <v>245.62</v>
      </c>
    </row>
    <row r="30" spans="1:12" ht="31.5">
      <c r="A30" s="73" t="s">
        <v>127</v>
      </c>
      <c r="B30" s="76" t="s">
        <v>128</v>
      </c>
      <c r="C30" s="196">
        <v>0</v>
      </c>
      <c r="D30" s="196">
        <f>D31</f>
        <v>0</v>
      </c>
      <c r="E30" s="196">
        <v>0</v>
      </c>
      <c r="F30" s="196">
        <v>0</v>
      </c>
      <c r="G30" s="196"/>
      <c r="H30" s="196">
        <v>0</v>
      </c>
      <c r="I30" s="196"/>
      <c r="J30" s="196">
        <v>0</v>
      </c>
      <c r="K30" s="195">
        <v>0</v>
      </c>
      <c r="L30" s="195">
        <f t="shared" si="3"/>
        <v>0</v>
      </c>
    </row>
    <row r="31" spans="1:12">
      <c r="A31" s="73" t="s">
        <v>129</v>
      </c>
      <c r="B31" s="77" t="s">
        <v>130</v>
      </c>
      <c r="C31" s="196">
        <v>0</v>
      </c>
      <c r="D31" s="196">
        <f>прил.1!U34</f>
        <v>0</v>
      </c>
      <c r="E31" s="196">
        <v>43.63</v>
      </c>
      <c r="F31" s="196">
        <v>37.450000000000003</v>
      </c>
      <c r="G31" s="196">
        <v>82.69</v>
      </c>
      <c r="H31" s="196">
        <v>88.43</v>
      </c>
      <c r="I31" s="196"/>
      <c r="J31" s="196">
        <v>119.74</v>
      </c>
      <c r="K31" s="195">
        <f t="shared" si="2"/>
        <v>126.32</v>
      </c>
      <c r="L31" s="195">
        <f t="shared" si="3"/>
        <v>245.62</v>
      </c>
    </row>
    <row r="32" spans="1:12" hidden="1">
      <c r="A32" s="73"/>
      <c r="B32" s="77"/>
      <c r="C32" s="196"/>
      <c r="D32" s="196"/>
      <c r="E32" s="196"/>
      <c r="F32" s="196"/>
      <c r="G32" s="196"/>
      <c r="H32" s="196"/>
      <c r="I32" s="196"/>
      <c r="J32" s="196"/>
      <c r="K32" s="195">
        <f t="shared" si="2"/>
        <v>0</v>
      </c>
      <c r="L32" s="195">
        <f t="shared" si="3"/>
        <v>0</v>
      </c>
    </row>
    <row r="33" spans="1:13" hidden="1">
      <c r="A33" s="73"/>
      <c r="B33" s="77"/>
      <c r="C33" s="196"/>
      <c r="D33" s="196"/>
      <c r="E33" s="196"/>
      <c r="F33" s="196"/>
      <c r="G33" s="196"/>
      <c r="H33" s="196"/>
      <c r="I33" s="196"/>
      <c r="J33" s="196"/>
      <c r="K33" s="195">
        <f t="shared" si="2"/>
        <v>0</v>
      </c>
      <c r="L33" s="195">
        <f t="shared" si="3"/>
        <v>0</v>
      </c>
    </row>
    <row r="34" spans="1:13">
      <c r="A34" s="73" t="s">
        <v>131</v>
      </c>
      <c r="B34" s="76" t="s">
        <v>132</v>
      </c>
      <c r="C34" s="196"/>
      <c r="D34" s="196"/>
      <c r="E34" s="196"/>
      <c r="F34" s="196"/>
      <c r="G34" s="196"/>
      <c r="H34" s="196"/>
      <c r="I34" s="196"/>
      <c r="J34" s="196"/>
      <c r="K34" s="195"/>
      <c r="L34" s="195"/>
    </row>
    <row r="35" spans="1:13" ht="31.5">
      <c r="A35" s="73" t="s">
        <v>133</v>
      </c>
      <c r="B35" s="76" t="s">
        <v>134</v>
      </c>
      <c r="C35" s="196"/>
      <c r="D35" s="196"/>
      <c r="E35" s="196"/>
      <c r="F35" s="196"/>
      <c r="G35" s="196"/>
      <c r="H35" s="196"/>
      <c r="I35" s="196"/>
      <c r="J35" s="196"/>
      <c r="K35" s="195"/>
      <c r="L35" s="195"/>
    </row>
    <row r="36" spans="1:13" hidden="1">
      <c r="A36" s="73" t="s">
        <v>135</v>
      </c>
      <c r="B36" s="77" t="s">
        <v>136</v>
      </c>
      <c r="C36" s="196"/>
      <c r="D36" s="196"/>
      <c r="E36" s="196"/>
      <c r="F36" s="196"/>
      <c r="G36" s="196"/>
      <c r="H36" s="196"/>
      <c r="I36" s="196"/>
      <c r="J36" s="196"/>
      <c r="K36" s="195">
        <f t="shared" si="2"/>
        <v>0</v>
      </c>
      <c r="L36" s="195">
        <f t="shared" si="3"/>
        <v>0</v>
      </c>
    </row>
    <row r="37" spans="1:13" hidden="1">
      <c r="A37" s="73"/>
      <c r="B37" s="77"/>
      <c r="C37" s="196"/>
      <c r="D37" s="196"/>
      <c r="E37" s="196"/>
      <c r="F37" s="196"/>
      <c r="G37" s="196"/>
      <c r="H37" s="196"/>
      <c r="I37" s="196"/>
      <c r="J37" s="196"/>
      <c r="K37" s="195">
        <f t="shared" si="2"/>
        <v>0</v>
      </c>
      <c r="L37" s="195">
        <f t="shared" si="3"/>
        <v>0</v>
      </c>
    </row>
    <row r="38" spans="1:13" hidden="1">
      <c r="A38" s="73"/>
      <c r="B38" s="77"/>
      <c r="C38" s="196"/>
      <c r="D38" s="196"/>
      <c r="E38" s="196"/>
      <c r="F38" s="196"/>
      <c r="G38" s="196"/>
      <c r="H38" s="196"/>
      <c r="I38" s="196"/>
      <c r="J38" s="196"/>
      <c r="K38" s="195">
        <f t="shared" si="2"/>
        <v>0</v>
      </c>
      <c r="L38" s="195">
        <f t="shared" si="3"/>
        <v>0</v>
      </c>
    </row>
    <row r="39" spans="1:13" s="72" customFormat="1">
      <c r="A39" s="73" t="s">
        <v>137</v>
      </c>
      <c r="B39" s="75" t="s">
        <v>138</v>
      </c>
      <c r="C39" s="213">
        <v>52.4</v>
      </c>
      <c r="D39" s="196">
        <v>51.21</v>
      </c>
      <c r="E39" s="213">
        <v>50.06</v>
      </c>
      <c r="F39" s="196">
        <v>56.9</v>
      </c>
      <c r="G39" s="196">
        <v>44.19</v>
      </c>
      <c r="H39" s="196">
        <v>44.18</v>
      </c>
      <c r="I39" s="196"/>
      <c r="J39" s="196">
        <v>33.92</v>
      </c>
      <c r="K39" s="195">
        <f t="shared" si="2"/>
        <v>146.65</v>
      </c>
      <c r="L39" s="195">
        <f t="shared" si="3"/>
        <v>186.20999999999998</v>
      </c>
      <c r="M39" s="78"/>
    </row>
    <row r="40" spans="1:13">
      <c r="A40" s="73" t="s">
        <v>139</v>
      </c>
      <c r="B40" s="75" t="s">
        <v>140</v>
      </c>
      <c r="C40" s="213"/>
      <c r="D40" s="196"/>
      <c r="E40" s="213"/>
      <c r="F40" s="196"/>
      <c r="G40" s="196"/>
      <c r="H40" s="196"/>
      <c r="I40" s="196"/>
      <c r="J40" s="196"/>
      <c r="K40" s="195"/>
      <c r="L40" s="195"/>
    </row>
    <row r="41" spans="1:13" ht="18.75">
      <c r="A41" s="73" t="s">
        <v>141</v>
      </c>
      <c r="B41" s="76" t="s">
        <v>142</v>
      </c>
      <c r="C41" s="196"/>
      <c r="D41" s="196"/>
      <c r="E41" s="196"/>
      <c r="F41" s="196"/>
      <c r="G41" s="196"/>
      <c r="H41" s="196"/>
      <c r="I41" s="196"/>
      <c r="J41" s="196"/>
      <c r="K41" s="195"/>
      <c r="L41" s="195"/>
      <c r="M41" s="79"/>
    </row>
    <row r="42" spans="1:13" ht="18.75">
      <c r="A42" s="73" t="s">
        <v>143</v>
      </c>
      <c r="B42" s="76" t="s">
        <v>144</v>
      </c>
      <c r="C42" s="196"/>
      <c r="D42" s="196"/>
      <c r="E42" s="196"/>
      <c r="F42" s="196"/>
      <c r="G42" s="196"/>
      <c r="H42" s="196"/>
      <c r="I42" s="196"/>
      <c r="J42" s="196"/>
      <c r="K42" s="195"/>
      <c r="L42" s="195"/>
      <c r="M42" s="79"/>
    </row>
    <row r="43" spans="1:13">
      <c r="A43" s="73" t="s">
        <v>145</v>
      </c>
      <c r="B43" s="74" t="s">
        <v>146</v>
      </c>
      <c r="C43" s="214">
        <v>261.98</v>
      </c>
      <c r="D43" s="196">
        <v>256.07</v>
      </c>
      <c r="E43" s="214">
        <v>206.65</v>
      </c>
      <c r="F43" s="196">
        <v>247.07</v>
      </c>
      <c r="G43" s="196">
        <v>138.22999999999999</v>
      </c>
      <c r="H43" s="196">
        <v>132.5</v>
      </c>
      <c r="I43" s="196"/>
      <c r="J43" s="196">
        <v>49.84</v>
      </c>
      <c r="K43" s="195">
        <f t="shared" si="2"/>
        <v>606.86</v>
      </c>
      <c r="L43" s="195">
        <f t="shared" si="3"/>
        <v>685.48</v>
      </c>
    </row>
    <row r="44" spans="1:13">
      <c r="A44" s="73" t="s">
        <v>147</v>
      </c>
      <c r="B44" s="75" t="s">
        <v>148</v>
      </c>
      <c r="C44" s="213">
        <v>261.98</v>
      </c>
      <c r="D44" s="196">
        <v>256.07</v>
      </c>
      <c r="E44" s="213">
        <v>206.65</v>
      </c>
      <c r="F44" s="196">
        <v>247.07</v>
      </c>
      <c r="G44" s="196">
        <v>138.22999999999999</v>
      </c>
      <c r="H44" s="196">
        <v>132.5</v>
      </c>
      <c r="I44" s="196"/>
      <c r="J44" s="196">
        <v>49.84</v>
      </c>
      <c r="K44" s="195">
        <f>C44+E44+G44+I44</f>
        <v>606.86</v>
      </c>
      <c r="L44" s="195">
        <f>D44+F44+H44+J44</f>
        <v>685.48</v>
      </c>
    </row>
    <row r="45" spans="1:13">
      <c r="A45" s="73" t="s">
        <v>149</v>
      </c>
      <c r="B45" s="75" t="s">
        <v>150</v>
      </c>
      <c r="C45" s="75"/>
      <c r="D45" s="196"/>
      <c r="E45" s="196"/>
      <c r="F45" s="196"/>
      <c r="G45" s="196"/>
      <c r="H45" s="196"/>
      <c r="I45" s="196"/>
      <c r="J45" s="196"/>
      <c r="K45" s="211"/>
      <c r="L45" s="197"/>
    </row>
    <row r="46" spans="1:13">
      <c r="A46" s="73" t="s">
        <v>151</v>
      </c>
      <c r="B46" s="75" t="s">
        <v>152</v>
      </c>
      <c r="C46" s="75"/>
      <c r="D46" s="196"/>
      <c r="E46" s="196"/>
      <c r="F46" s="196"/>
      <c r="G46" s="196"/>
      <c r="H46" s="196"/>
      <c r="I46" s="196"/>
      <c r="J46" s="196"/>
      <c r="K46" s="211"/>
      <c r="L46" s="197"/>
    </row>
    <row r="47" spans="1:13">
      <c r="A47" s="73" t="s">
        <v>153</v>
      </c>
      <c r="B47" s="75" t="s">
        <v>154</v>
      </c>
      <c r="C47" s="218"/>
      <c r="D47" s="219"/>
      <c r="E47" s="219"/>
      <c r="F47" s="219"/>
      <c r="G47" s="219"/>
      <c r="H47" s="219"/>
      <c r="I47" s="219"/>
      <c r="J47" s="219"/>
      <c r="K47" s="219"/>
      <c r="L47" s="219"/>
    </row>
    <row r="48" spans="1:13">
      <c r="A48" s="73" t="s">
        <v>155</v>
      </c>
      <c r="B48" s="75" t="s">
        <v>156</v>
      </c>
      <c r="C48" s="75"/>
      <c r="D48" s="196"/>
      <c r="E48" s="196"/>
      <c r="F48" s="196"/>
      <c r="G48" s="196"/>
      <c r="H48" s="196"/>
      <c r="I48" s="196"/>
      <c r="J48" s="196"/>
      <c r="K48" s="196"/>
      <c r="L48" s="196"/>
    </row>
    <row r="49" spans="1:48">
      <c r="A49" s="73" t="s">
        <v>157</v>
      </c>
      <c r="B49" s="76" t="s">
        <v>158</v>
      </c>
      <c r="C49" s="76"/>
      <c r="D49" s="196"/>
      <c r="E49" s="196"/>
      <c r="F49" s="196"/>
      <c r="G49" s="196"/>
      <c r="H49" s="196"/>
      <c r="I49" s="196"/>
      <c r="J49" s="196"/>
      <c r="K49" s="211"/>
      <c r="L49" s="197"/>
    </row>
    <row r="50" spans="1:48" ht="31.5">
      <c r="A50" s="73" t="s">
        <v>159</v>
      </c>
      <c r="B50" s="77" t="s">
        <v>160</v>
      </c>
      <c r="C50" s="77"/>
      <c r="D50" s="196"/>
      <c r="E50" s="196"/>
      <c r="F50" s="196"/>
      <c r="G50" s="196"/>
      <c r="H50" s="196"/>
      <c r="I50" s="196"/>
      <c r="J50" s="196"/>
      <c r="K50" s="211"/>
      <c r="L50" s="197"/>
    </row>
    <row r="51" spans="1:48" ht="31.5">
      <c r="A51" s="73" t="s">
        <v>161</v>
      </c>
      <c r="B51" s="76" t="s">
        <v>162</v>
      </c>
      <c r="C51" s="76"/>
      <c r="D51" s="196"/>
      <c r="E51" s="196"/>
      <c r="F51" s="196"/>
      <c r="G51" s="196"/>
      <c r="H51" s="196"/>
      <c r="I51" s="196"/>
      <c r="J51" s="196"/>
      <c r="K51" s="211"/>
      <c r="L51" s="197"/>
    </row>
    <row r="52" spans="1:48" ht="47.25">
      <c r="A52" s="73" t="s">
        <v>163</v>
      </c>
      <c r="B52" s="77" t="s">
        <v>164</v>
      </c>
      <c r="C52" s="77"/>
      <c r="D52" s="196"/>
      <c r="E52" s="196"/>
      <c r="F52" s="196"/>
      <c r="G52" s="196"/>
      <c r="H52" s="196"/>
      <c r="I52" s="196"/>
      <c r="J52" s="196"/>
      <c r="K52" s="211"/>
      <c r="L52" s="197"/>
    </row>
    <row r="53" spans="1:48">
      <c r="A53" s="73" t="s">
        <v>165</v>
      </c>
      <c r="B53" s="75" t="s">
        <v>166</v>
      </c>
      <c r="C53" s="75"/>
      <c r="D53" s="196"/>
      <c r="E53" s="196"/>
      <c r="F53" s="196"/>
      <c r="G53" s="196"/>
      <c r="H53" s="196"/>
      <c r="I53" s="196"/>
      <c r="J53" s="196"/>
      <c r="K53" s="211"/>
      <c r="L53" s="197"/>
    </row>
    <row r="54" spans="1:48" ht="16.5" thickBot="1">
      <c r="A54" s="80" t="s">
        <v>167</v>
      </c>
      <c r="B54" s="81" t="s">
        <v>168</v>
      </c>
      <c r="C54" s="81"/>
      <c r="D54" s="199"/>
      <c r="E54" s="199"/>
      <c r="F54" s="199"/>
      <c r="G54" s="199"/>
      <c r="H54" s="199"/>
      <c r="I54" s="199"/>
      <c r="J54" s="199"/>
      <c r="K54" s="212"/>
      <c r="L54" s="200"/>
    </row>
    <row r="55" spans="1:48">
      <c r="D55" s="82"/>
      <c r="E55" s="82"/>
      <c r="F55" s="82"/>
      <c r="G55" s="82"/>
      <c r="H55" s="82"/>
      <c r="I55" s="82"/>
      <c r="J55" s="82"/>
      <c r="K55" s="82"/>
      <c r="L55" s="82"/>
    </row>
    <row r="56" spans="1:48" ht="20.25" customHeight="1">
      <c r="A56" s="2"/>
      <c r="B56" s="2"/>
      <c r="C56" s="2"/>
      <c r="D56" s="84"/>
      <c r="E56" s="84"/>
      <c r="F56" s="84"/>
      <c r="G56" s="84"/>
      <c r="H56" s="84"/>
      <c r="I56" s="84"/>
      <c r="J56" s="84"/>
      <c r="K56" s="84"/>
      <c r="L56" s="84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83"/>
      <c r="AJ56" s="83"/>
      <c r="AK56" s="83"/>
      <c r="AL56" s="83"/>
      <c r="AM56" s="83"/>
      <c r="AN56" s="83"/>
      <c r="AO56" s="83"/>
      <c r="AP56" s="83"/>
      <c r="AQ56" s="83"/>
      <c r="AR56" s="83"/>
      <c r="AS56" s="83"/>
      <c r="AT56" s="83"/>
      <c r="AU56" s="83"/>
      <c r="AV56" s="83"/>
    </row>
    <row r="57" spans="1:48" ht="20.25">
      <c r="A57" s="86"/>
      <c r="B57" s="86"/>
      <c r="C57" s="86"/>
      <c r="D57" s="84"/>
      <c r="E57" s="84"/>
      <c r="F57" s="84"/>
      <c r="G57" s="84"/>
      <c r="H57" s="84"/>
      <c r="I57" s="84"/>
      <c r="J57" s="84"/>
      <c r="K57" s="84"/>
      <c r="L57" s="84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</row>
    <row r="58" spans="1:48" ht="20.25">
      <c r="A58" s="86"/>
      <c r="B58" s="86"/>
      <c r="C58" s="86"/>
      <c r="D58" s="84"/>
      <c r="E58" s="84"/>
      <c r="F58" s="84"/>
      <c r="G58" s="84"/>
      <c r="H58" s="84"/>
      <c r="I58" s="84"/>
      <c r="J58" s="84"/>
      <c r="K58" s="84"/>
      <c r="L58" s="84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</row>
    <row r="59" spans="1:48" ht="20.25">
      <c r="A59" s="46"/>
      <c r="B59" s="46"/>
      <c r="C59" s="179"/>
      <c r="D59" s="84"/>
      <c r="E59" s="84"/>
      <c r="F59" s="84"/>
      <c r="G59" s="84"/>
      <c r="H59" s="84"/>
      <c r="I59" s="84"/>
      <c r="J59" s="84"/>
      <c r="K59" s="84"/>
      <c r="L59" s="84"/>
    </row>
    <row r="60" spans="1:48">
      <c r="A60" s="87"/>
      <c r="B60" s="87"/>
      <c r="C60" s="87"/>
      <c r="D60" s="87"/>
      <c r="E60" s="87"/>
      <c r="F60" s="87"/>
      <c r="G60" s="87"/>
      <c r="H60" s="87"/>
      <c r="I60" s="87"/>
      <c r="J60" s="87"/>
      <c r="K60" s="87"/>
      <c r="L60" s="87"/>
    </row>
    <row r="62" spans="1:48">
      <c r="D62" s="88"/>
      <c r="E62" s="88"/>
      <c r="F62" s="88"/>
      <c r="G62" s="88"/>
      <c r="H62" s="88"/>
      <c r="I62" s="88"/>
      <c r="J62" s="88"/>
      <c r="K62" s="88"/>
      <c r="L62" s="88"/>
    </row>
    <row r="63" spans="1:48">
      <c r="D63" s="89"/>
      <c r="E63" s="89"/>
      <c r="F63" s="89"/>
      <c r="G63" s="89"/>
      <c r="H63" s="89"/>
      <c r="I63" s="89"/>
      <c r="J63" s="89"/>
      <c r="K63" s="89"/>
    </row>
  </sheetData>
  <mergeCells count="16">
    <mergeCell ref="A5:L5"/>
    <mergeCell ref="A6:L6"/>
    <mergeCell ref="A7:L7"/>
    <mergeCell ref="A8:L8"/>
    <mergeCell ref="A9:L9"/>
    <mergeCell ref="A17:B17"/>
    <mergeCell ref="A10:L10"/>
    <mergeCell ref="A11:L11"/>
    <mergeCell ref="A12:L12"/>
    <mergeCell ref="A14:A15"/>
    <mergeCell ref="B14:B15"/>
    <mergeCell ref="C14:D14"/>
    <mergeCell ref="E14:F14"/>
    <mergeCell ref="G14:H14"/>
    <mergeCell ref="I14:J14"/>
    <mergeCell ref="K14:L14"/>
  </mergeCells>
  <pageMargins left="0.70866141732283472" right="0.70866141732283472" top="0.74803149606299213" bottom="0.74803149606299213" header="0.51181102362204722" footer="0.51181102362204722"/>
  <pageSetup paperSize="9" scale="4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6</vt:i4>
      </vt:variant>
    </vt:vector>
  </HeadingPairs>
  <TitlesOfParts>
    <vt:vector size="11" baseType="lpstr">
      <vt:lpstr>прил.1</vt:lpstr>
      <vt:lpstr>прил.2</vt:lpstr>
      <vt:lpstr>прил.3</vt:lpstr>
      <vt:lpstr>прил.4</vt:lpstr>
      <vt:lpstr>прил.5</vt:lpstr>
      <vt:lpstr>прил.5!Excel_BuiltIn_Print_Area</vt:lpstr>
      <vt:lpstr>прил.1!Область_печати</vt:lpstr>
      <vt:lpstr>прил.2!Область_печати</vt:lpstr>
      <vt:lpstr>прил.3!Область_печати</vt:lpstr>
      <vt:lpstr>прил.4!Область_печати</vt:lpstr>
      <vt:lpstr>прил.5!Область_печати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Energosbyt Zaporozhye</cp:lastModifiedBy>
  <cp:revision>8</cp:revision>
  <cp:lastPrinted>2024-04-23T10:12:50Z</cp:lastPrinted>
  <dcterms:created xsi:type="dcterms:W3CDTF">2024-04-15T13:08:57Z</dcterms:created>
  <dcterms:modified xsi:type="dcterms:W3CDTF">2024-04-23T11:47:21Z</dcterms:modified>
  <dc:language>ru-RU</dc:language>
</cp:coreProperties>
</file>